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шаблон!$A$2:$BW$66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шаблон!$A$1:$BO$13</definedName>
  </definedNames>
  <calcPr calcId="145621"/>
</workbook>
</file>

<file path=xl/calcChain.xml><?xml version="1.0" encoding="utf-8"?>
<calcChain xmlns="http://schemas.openxmlformats.org/spreadsheetml/2006/main">
  <c r="P8" i="4" l="1"/>
  <c r="Q8" i="4"/>
  <c r="R8" i="4"/>
  <c r="S8" i="4"/>
  <c r="T8" i="4"/>
  <c r="U8" i="4"/>
  <c r="O8" i="4"/>
  <c r="U6" i="4" l="1"/>
  <c r="O6" i="4" s="1"/>
  <c r="N7" i="4"/>
  <c r="O7" i="4" s="1"/>
  <c r="N6" i="4"/>
  <c r="U5" i="4"/>
  <c r="AM3" i="4" s="1"/>
  <c r="O5" i="4"/>
  <c r="N5" i="4"/>
  <c r="O4" i="4"/>
  <c r="T4" i="4" s="1"/>
  <c r="N4" i="4"/>
  <c r="S3" i="4"/>
  <c r="P3" i="4"/>
  <c r="AU3" i="4" l="1"/>
  <c r="T7" i="4"/>
  <c r="Q7" i="4"/>
  <c r="O3" i="4"/>
  <c r="R7" i="4"/>
  <c r="T3" i="4"/>
  <c r="R4" i="4"/>
  <c r="R3" i="4" s="1"/>
  <c r="Q4" i="4"/>
  <c r="U4" i="4" l="1"/>
  <c r="AI3" i="4" s="1"/>
  <c r="Q3" i="4"/>
  <c r="U7" i="4"/>
  <c r="BE3" i="4" s="1"/>
  <c r="U3" i="4" l="1"/>
  <c r="BS3" i="4" l="1"/>
  <c r="BT3" i="4" s="1"/>
  <c r="BS4" i="4" l="1"/>
  <c r="BT4" i="4" s="1"/>
  <c r="BS5" i="4"/>
  <c r="BT5" i="4" s="1"/>
  <c r="BS6" i="4"/>
  <c r="BT6" i="4" s="1"/>
  <c r="BS7" i="4"/>
  <c r="BT7" i="4" s="1"/>
  <c r="BS8" i="4"/>
  <c r="BT8" i="4" s="1"/>
  <c r="BS9" i="4"/>
  <c r="BT9" i="4" s="1"/>
  <c r="BS10" i="4"/>
  <c r="BT10" i="4" s="1"/>
  <c r="BS11" i="4"/>
  <c r="BT11" i="4" s="1"/>
  <c r="BS12" i="4"/>
  <c r="BT12" i="4" s="1"/>
  <c r="BS13" i="4"/>
  <c r="BT13" i="4" s="1"/>
  <c r="BS14" i="4"/>
  <c r="BT14" i="4" s="1"/>
  <c r="BS15" i="4"/>
  <c r="BT15" i="4" s="1"/>
  <c r="BS16" i="4"/>
  <c r="BT16" i="4" s="1"/>
  <c r="BS17" i="4"/>
  <c r="BT17" i="4" s="1"/>
  <c r="BS18" i="4"/>
  <c r="BT18" i="4" s="1"/>
  <c r="BS19" i="4"/>
  <c r="BT19" i="4" s="1"/>
  <c r="BS20" i="4"/>
  <c r="BT20" i="4" s="1"/>
  <c r="BS21" i="4"/>
  <c r="BT21" i="4" s="1"/>
  <c r="BS22" i="4"/>
  <c r="BT22" i="4" s="1"/>
  <c r="BS23" i="4"/>
  <c r="BT23" i="4" s="1"/>
  <c r="BS24" i="4"/>
  <c r="BT24" i="4" s="1"/>
  <c r="BS25" i="4"/>
  <c r="BT25" i="4" s="1"/>
  <c r="BS26" i="4"/>
  <c r="BT26" i="4" s="1"/>
  <c r="BS27" i="4"/>
  <c r="BT27" i="4" s="1"/>
  <c r="BS28" i="4"/>
  <c r="BT28" i="4" s="1"/>
  <c r="BS29" i="4"/>
  <c r="BT29" i="4" s="1"/>
  <c r="BS30" i="4"/>
  <c r="BT30" i="4" s="1"/>
  <c r="BS31" i="4"/>
  <c r="BT31" i="4" s="1"/>
  <c r="BS32" i="4"/>
  <c r="BT32" i="4" s="1"/>
  <c r="BS33" i="4"/>
  <c r="BT33" i="4" s="1"/>
  <c r="BS34" i="4"/>
  <c r="BT34" i="4" s="1"/>
  <c r="BS35" i="4"/>
  <c r="BT35" i="4" s="1"/>
  <c r="BS36" i="4"/>
  <c r="BT36" i="4" s="1"/>
  <c r="BS37" i="4"/>
  <c r="BT37" i="4" s="1"/>
  <c r="BS38" i="4"/>
  <c r="BT38" i="4" s="1"/>
  <c r="BS39" i="4"/>
  <c r="BT39" i="4" s="1"/>
  <c r="BS40" i="4"/>
  <c r="BT40" i="4" s="1"/>
  <c r="BS41" i="4"/>
  <c r="BT41" i="4" s="1"/>
  <c r="BS42" i="4"/>
  <c r="BT42" i="4" s="1"/>
  <c r="BS43" i="4"/>
  <c r="BT43" i="4" s="1"/>
  <c r="BS44" i="4"/>
  <c r="BT44" i="4" s="1"/>
  <c r="BS45" i="4"/>
  <c r="BT45" i="4" s="1"/>
  <c r="BS46" i="4"/>
  <c r="BT46" i="4" s="1"/>
  <c r="BS47" i="4"/>
  <c r="BT47" i="4" s="1"/>
  <c r="BS48" i="4"/>
  <c r="BT48" i="4" s="1"/>
  <c r="BS49" i="4"/>
  <c r="BT49" i="4" s="1"/>
  <c r="BS50" i="4"/>
  <c r="BT50" i="4" s="1"/>
  <c r="BS51" i="4"/>
  <c r="BT51" i="4" s="1"/>
  <c r="BS52" i="4"/>
  <c r="BT52" i="4" s="1"/>
  <c r="BS53" i="4"/>
  <c r="BT53" i="4" s="1"/>
  <c r="BS54" i="4"/>
  <c r="BT54" i="4" s="1"/>
  <c r="BS55" i="4"/>
  <c r="BT55" i="4" s="1"/>
  <c r="BS56" i="4"/>
  <c r="BT56" i="4" s="1"/>
  <c r="BS57" i="4"/>
  <c r="BT57" i="4" s="1"/>
  <c r="BS58" i="4"/>
  <c r="BT58" i="4" s="1"/>
  <c r="BS59" i="4"/>
  <c r="BT59" i="4" s="1"/>
  <c r="BS60" i="4"/>
  <c r="BT60" i="4" s="1"/>
  <c r="BS61" i="4"/>
  <c r="BT61" i="4" s="1"/>
  <c r="BS62" i="4"/>
  <c r="BT62" i="4" s="1"/>
  <c r="BS63" i="4"/>
  <c r="BT63" i="4" s="1"/>
  <c r="BS64" i="4"/>
  <c r="BT64" i="4" s="1"/>
  <c r="BS65" i="4"/>
  <c r="BT65" i="4" s="1"/>
  <c r="BS66" i="4"/>
  <c r="BT66" i="4" s="1"/>
  <c r="BN37" i="4" l="1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N52" i="4"/>
  <c r="BN53" i="4"/>
  <c r="BN54" i="4"/>
  <c r="BN55" i="4"/>
  <c r="BN56" i="4"/>
  <c r="BN57" i="4"/>
  <c r="BN58" i="4"/>
  <c r="BN35" i="4" l="1"/>
  <c r="BN36" i="4"/>
  <c r="BN19" i="4" l="1"/>
  <c r="BN3" i="4" l="1"/>
  <c r="BN16" i="4" l="1"/>
  <c r="BN26" i="4"/>
  <c r="BN14" i="4"/>
  <c r="BN15" i="4"/>
  <c r="BN17" i="4"/>
  <c r="BN18" i="4"/>
  <c r="BN20" i="4"/>
  <c r="BN21" i="4"/>
  <c r="BN22" i="4"/>
  <c r="BN23" i="4"/>
  <c r="BN24" i="4"/>
  <c r="BN25" i="4"/>
  <c r="BN27" i="4"/>
  <c r="BN28" i="4"/>
  <c r="BN29" i="4"/>
  <c r="BN30" i="4"/>
  <c r="BN31" i="4"/>
  <c r="BN32" i="4"/>
  <c r="BN33" i="4"/>
  <c r="BN34" i="4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/>
  <c r="BB41" i="2" s="1"/>
  <c r="BK41" i="2" s="1"/>
  <c r="P72" i="2"/>
  <c r="Q72" i="2"/>
  <c r="Q70" i="2"/>
  <c r="S72" i="2"/>
  <c r="S70" i="2"/>
  <c r="S76" i="2"/>
  <c r="S75" i="2"/>
  <c r="Q76" i="2"/>
  <c r="Q75" i="2"/>
  <c r="P76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S36" i="2"/>
  <c r="S35" i="2"/>
  <c r="N35" i="2"/>
  <c r="P36" i="2"/>
  <c r="P35" i="2" s="1"/>
  <c r="Q36" i="2"/>
  <c r="Q35" i="2" s="1"/>
  <c r="T76" i="2"/>
  <c r="P75" i="2"/>
  <c r="T72" i="2"/>
  <c r="P70" i="2"/>
  <c r="T40" i="2"/>
  <c r="P38" i="2"/>
  <c r="P55" i="2"/>
  <c r="T56" i="2"/>
  <c r="S55" i="2"/>
  <c r="Q55" i="2"/>
  <c r="T47" i="2"/>
  <c r="T37" i="2"/>
  <c r="BJ35" i="2" s="1"/>
  <c r="T36" i="2"/>
  <c r="BB35" i="2" s="1"/>
  <c r="BB70" i="2"/>
  <c r="BK70" i="2" s="1"/>
  <c r="T70" i="2"/>
  <c r="T75" i="2"/>
  <c r="BB75" i="2"/>
  <c r="BK75" i="2" s="1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S17" i="2" s="1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21" i="2" s="1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Q44" i="2" s="1"/>
  <c r="Q43" i="2" s="1"/>
  <c r="R43" i="2"/>
  <c r="O43" i="2"/>
  <c r="T22" i="2"/>
  <c r="P29" i="2"/>
  <c r="T30" i="2"/>
  <c r="Q29" i="2"/>
  <c r="T28" i="2"/>
  <c r="T26" i="2"/>
  <c r="BB25" i="2" s="1"/>
  <c r="BK25" i="2" s="1"/>
  <c r="T24" i="2"/>
  <c r="S44" i="2"/>
  <c r="S43" i="2" s="1"/>
  <c r="P44" i="2"/>
  <c r="BB23" i="2"/>
  <c r="BK23" i="2" s="1"/>
  <c r="T23" i="2"/>
  <c r="BB27" i="2"/>
  <c r="BK27" i="2" s="1"/>
  <c r="T27" i="2"/>
  <c r="AF29" i="2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M82" i="2"/>
  <c r="N82" i="2"/>
  <c r="Q82" i="2" s="1"/>
  <c r="R81" i="2"/>
  <c r="O81" i="2"/>
  <c r="M52" i="2"/>
  <c r="N52" i="2"/>
  <c r="Q52" i="2" s="1"/>
  <c r="Q51" i="2" s="1"/>
  <c r="R51" i="2"/>
  <c r="O51" i="2"/>
  <c r="M50" i="2"/>
  <c r="N50" i="2"/>
  <c r="Q50" i="2" s="1"/>
  <c r="R49" i="2"/>
  <c r="O49" i="2"/>
  <c r="P83" i="2"/>
  <c r="Q81" i="2"/>
  <c r="S82" i="2"/>
  <c r="S81" i="2" s="1"/>
  <c r="P82" i="2"/>
  <c r="T82" i="2" s="1"/>
  <c r="S52" i="2"/>
  <c r="S51" i="2" s="1"/>
  <c r="P52" i="2"/>
  <c r="Q49" i="2"/>
  <c r="S50" i="2"/>
  <c r="S49" i="2" s="1"/>
  <c r="P50" i="2"/>
  <c r="P49" i="2" s="1"/>
  <c r="M5" i="2"/>
  <c r="M4" i="2"/>
  <c r="N5" i="2"/>
  <c r="S5" i="2"/>
  <c r="S3" i="2" s="1"/>
  <c r="T4" i="2"/>
  <c r="N4" i="2"/>
  <c r="N3" i="2" s="1"/>
  <c r="R3" i="2"/>
  <c r="O3" i="2"/>
  <c r="AZ3" i="2"/>
  <c r="BK3" i="2" s="1"/>
  <c r="P81" i="2"/>
  <c r="T83" i="2"/>
  <c r="BF81" i="2" s="1"/>
  <c r="T52" i="2"/>
  <c r="T51" i="2" s="1"/>
  <c r="P51" i="2"/>
  <c r="T50" i="2"/>
  <c r="BB49" i="2" s="1"/>
  <c r="BK49" i="2" s="1"/>
  <c r="Q5" i="2"/>
  <c r="Q3" i="2" s="1"/>
  <c r="P5" i="2"/>
  <c r="P3" i="2" s="1"/>
  <c r="BB51" i="2"/>
  <c r="BK51" i="2" s="1"/>
  <c r="T49" i="2"/>
  <c r="T5" i="2"/>
  <c r="T3" i="2" s="1"/>
  <c r="BB3" i="2"/>
  <c r="M86" i="2"/>
  <c r="M85" i="2"/>
  <c r="N86" i="2"/>
  <c r="P86" i="2" s="1"/>
  <c r="N85" i="2"/>
  <c r="S85" i="2" s="1"/>
  <c r="R84" i="2"/>
  <c r="O84" i="2"/>
  <c r="Q85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T20" i="2" s="1"/>
  <c r="S20" i="2"/>
  <c r="S18" i="2"/>
  <c r="Q7" i="2"/>
  <c r="Q6" i="2" s="1"/>
  <c r="P60" i="2"/>
  <c r="P53" i="2"/>
  <c r="P18" i="2"/>
  <c r="T18" i="2" l="1"/>
  <c r="BB18" i="2"/>
  <c r="Q14" i="2"/>
  <c r="Q13" i="2" s="1"/>
  <c r="P14" i="2"/>
  <c r="N13" i="2"/>
  <c r="S14" i="2"/>
  <c r="S13" i="2" s="1"/>
  <c r="S84" i="2"/>
  <c r="T85" i="2"/>
  <c r="BK18" i="2"/>
  <c r="P84" i="2"/>
  <c r="BB81" i="2"/>
  <c r="BK81" i="2" s="1"/>
  <c r="T81" i="2"/>
  <c r="T7" i="2"/>
  <c r="T54" i="2"/>
  <c r="T61" i="2"/>
  <c r="N19" i="2"/>
  <c r="N18" i="2" s="1"/>
  <c r="Q86" i="2"/>
  <c r="Q84" i="2" s="1"/>
  <c r="N84" i="2"/>
  <c r="T44" i="2"/>
  <c r="BK35" i="2"/>
  <c r="T63" i="2"/>
  <c r="S62" i="2"/>
  <c r="Q65" i="2"/>
  <c r="N64" i="2"/>
  <c r="S65" i="2"/>
  <c r="P65" i="2"/>
  <c r="S9" i="2"/>
  <c r="S8" i="2" s="1"/>
  <c r="N8" i="2"/>
  <c r="P9" i="2"/>
  <c r="Q9" i="2"/>
  <c r="Q8" i="2" s="1"/>
  <c r="S11" i="2"/>
  <c r="T12" i="2"/>
  <c r="S16" i="2"/>
  <c r="T17" i="2"/>
  <c r="BB29" i="2"/>
  <c r="BK29" i="2" s="1"/>
  <c r="T29" i="2"/>
  <c r="S68" i="2"/>
  <c r="P68" i="2"/>
  <c r="Q68" i="2"/>
  <c r="S74" i="2"/>
  <c r="S73" i="2" s="1"/>
  <c r="Q74" i="2"/>
  <c r="Q73" i="2" s="1"/>
  <c r="P74" i="2"/>
  <c r="N73" i="2"/>
  <c r="N49" i="2"/>
  <c r="N51" i="2"/>
  <c r="N81" i="2"/>
  <c r="P78" i="2"/>
  <c r="T25" i="2"/>
  <c r="N43" i="2"/>
  <c r="N16" i="2"/>
  <c r="T35" i="2"/>
  <c r="T78" i="2" l="1"/>
  <c r="P77" i="2"/>
  <c r="T9" i="2"/>
  <c r="P8" i="2"/>
  <c r="S64" i="2"/>
  <c r="Q64" i="2"/>
  <c r="BB62" i="2"/>
  <c r="BK62" i="2" s="1"/>
  <c r="T62" i="2"/>
  <c r="BB43" i="2"/>
  <c r="BK43" i="2" s="1"/>
  <c r="T43" i="2"/>
  <c r="BB60" i="2"/>
  <c r="BK60" i="2" s="1"/>
  <c r="T60" i="2"/>
  <c r="BH6" i="2"/>
  <c r="BK6" i="2" s="1"/>
  <c r="T6" i="2"/>
  <c r="T86" i="2"/>
  <c r="BF84" i="2" s="1"/>
  <c r="BB84" i="2"/>
  <c r="BK84" i="2" s="1"/>
  <c r="P13" i="2"/>
  <c r="T14" i="2"/>
  <c r="T74" i="2"/>
  <c r="P73" i="2"/>
  <c r="T68" i="2"/>
  <c r="BB64" i="2" s="1"/>
  <c r="BB16" i="2"/>
  <c r="BK16" i="2" s="1"/>
  <c r="T16" i="2"/>
  <c r="BB11" i="2"/>
  <c r="BK11" i="2" s="1"/>
  <c r="T11" i="2"/>
  <c r="T65" i="2"/>
  <c r="P64" i="2"/>
  <c r="T53" i="2"/>
  <c r="BB53" i="2"/>
  <c r="BK53" i="2" s="1"/>
  <c r="AF64" i="2" l="1"/>
  <c r="T64" i="2"/>
  <c r="BK64" i="2"/>
  <c r="BB73" i="2"/>
  <c r="BK73" i="2" s="1"/>
  <c r="T73" i="2"/>
  <c r="T84" i="2"/>
  <c r="T13" i="2"/>
  <c r="BB13" i="2"/>
  <c r="BK13" i="2" s="1"/>
  <c r="BB8" i="2"/>
  <c r="BK8" i="2" s="1"/>
  <c r="T8" i="2"/>
  <c r="T77" i="2"/>
  <c r="BB77" i="2"/>
  <c r="BK77" i="2" s="1"/>
</calcChain>
</file>

<file path=xl/sharedStrings.xml><?xml version="1.0" encoding="utf-8"?>
<sst xmlns="http://schemas.openxmlformats.org/spreadsheetml/2006/main" count="480" uniqueCount="349">
  <si>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</si>
  <si>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</si>
  <si>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</si>
  <si>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</si>
  <si>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</si>
  <si>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</si>
  <si>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</si>
  <si>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</si>
  <si>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</si>
  <si>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</si>
  <si>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</si>
  <si>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</si>
  <si>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</si>
  <si>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</si>
  <si>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</si>
  <si>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</si>
  <si>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</si>
  <si>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</si>
  <si>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</si>
  <si>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</si>
  <si>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</si>
  <si>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</si>
  <si>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</si>
  <si>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</si>
  <si>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</si>
  <si>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</si>
  <si>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</si>
  <si>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</si>
  <si>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</si>
  <si>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</si>
  <si>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</si>
  <si>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</si>
  <si>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</si>
  <si>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</si>
  <si>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</si>
  <si>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</si>
  <si>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</si>
  <si>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</si>
  <si>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</si>
  <si>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</si>
  <si>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</si>
  <si>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</si>
  <si>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</si>
  <si>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</si>
  <si>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</si>
  <si>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</si>
  <si>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</si>
  <si>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</si>
  <si>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</si>
  <si>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</si>
  <si>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</si>
  <si>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</si>
  <si>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</si>
  <si>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</si>
  <si>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</si>
  <si>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</si>
  <si>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</si>
  <si>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</si>
  <si>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</si>
  <si>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</si>
  <si>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</si>
  <si>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</si>
  <si>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</si>
  <si>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</si>
  <si>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</si>
  <si>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</si>
  <si>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</si>
  <si>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</si>
  <si>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</si>
  <si>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</si>
  <si>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</si>
  <si>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</si>
  <si>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</si>
  <si>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</si>
  <si>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</si>
  <si>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</si>
  <si>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</si>
  <si>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</si>
  <si>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</si>
  <si>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</si>
  <si>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</si>
  <si>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</si>
  <si>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</si>
  <si>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</si>
  <si>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</si>
  <si>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</si>
  <si>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</si>
  <si>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</si>
  <si>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</si>
  <si>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</si>
  <si>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</si>
  <si>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</si>
  <si>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</si>
  <si>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</si>
  <si>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</si>
  <si>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</si>
  <si>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</si>
  <si>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</si>
  <si>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</si>
  <si>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</si>
  <si>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</si>
  <si>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</si>
  <si>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</si>
  <si>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</si>
  <si>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</si>
  <si>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</si>
  <si>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</si>
  <si>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</si>
  <si>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</si>
  <si>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</si>
  <si>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</si>
  <si>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</si>
  <si>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</si>
  <si>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</si>
  <si>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</si>
  <si>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</si>
  <si>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</si>
  <si>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</si>
  <si>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</si>
  <si>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</si>
  <si>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</si>
  <si>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</si>
  <si>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</si>
  <si>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</si>
  <si>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</si>
  <si>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</si>
  <si>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</si>
  <si>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</si>
  <si>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</si>
  <si>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</si>
  <si>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</si>
  <si>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</si>
  <si>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</si>
  <si>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</si>
  <si>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</si>
  <si>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</si>
  <si>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</si>
  <si>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</si>
  <si>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</si>
  <si>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</si>
  <si>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</si>
  <si>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</si>
  <si>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</si>
  <si>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</si>
  <si>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</si>
  <si>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</si>
  <si>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</si>
  <si>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</si>
  <si>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</si>
  <si>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</si>
  <si>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</si>
  <si>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</si>
  <si>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</si>
  <si>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</si>
  <si>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</si>
  <si>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</si>
  <si>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</si>
  <si>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</si>
  <si>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</si>
  <si>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</si>
  <si>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</si>
  <si>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</si>
  <si>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</si>
  <si>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</si>
  <si>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</si>
  <si>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</si>
  <si>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</si>
  <si>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</si>
  <si>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</si>
  <si>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</si>
  <si>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</si>
  <si>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</si>
  <si>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</si>
  <si>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</si>
  <si>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</si>
  <si>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</si>
  <si>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</si>
  <si>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</si>
  <si>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</si>
  <si>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</si>
  <si>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</si>
  <si>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</si>
  <si>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</si>
  <si>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</si>
  <si>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</si>
  <si>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</si>
  <si>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</si>
  <si>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</si>
  <si>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</si>
  <si>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</si>
  <si>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</si>
  <si>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</si>
  <si>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</si>
  <si>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</si>
  <si>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</si>
  <si>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</si>
  <si>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</si>
  <si>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</si>
  <si>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</si>
  <si>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</si>
  <si>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</si>
  <si>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</si>
  <si>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</si>
  <si>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</si>
  <si>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</si>
  <si>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</si>
  <si>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</si>
  <si>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</si>
  <si>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</si>
  <si>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</si>
  <si>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</si>
  <si>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</si>
  <si>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</si>
  <si>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</si>
  <si>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</si>
  <si>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</si>
  <si>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</si>
  <si>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</si>
  <si>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</si>
  <si>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</si>
  <si>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</si>
  <si>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</si>
  <si>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</si>
  <si>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</si>
  <si>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</si>
  <si>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</si>
  <si>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</si>
  <si>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</si>
  <si>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</si>
  <si>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</si>
  <si>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</si>
  <si>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</si>
  <si>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</si>
  <si>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</si>
  <si>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</si>
  <si>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</si>
  <si>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</si>
  <si>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</si>
  <si>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</si>
  <si>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</si>
  <si>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</si>
  <si>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</si>
  <si>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</si>
  <si>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</si>
  <si>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</si>
  <si>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</si>
  <si>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</si>
  <si>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</si>
  <si>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</si>
  <si>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</si>
  <si>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</si>
  <si>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</si>
  <si>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</si>
  <si>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</si>
  <si>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</si>
  <si>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</si>
  <si>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</si>
  <si>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</si>
  <si>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</si>
  <si>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</si>
  <si>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</si>
  <si>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</si>
  <si>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</si>
  <si>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</si>
  <si>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</si>
  <si>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</si>
  <si>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</si>
  <si>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</si>
  <si>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</si>
  <si>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</si>
  <si>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</si>
  <si>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</si>
  <si>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</si>
  <si>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</si>
  <si>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</si>
  <si>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</si>
  <si>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</si>
  <si>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</si>
  <si>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</si>
  <si>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</si>
  <si>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</si>
  <si>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</si>
  <si>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</si>
  <si>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</si>
  <si>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</si>
  <si>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</si>
  <si>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</si>
  <si>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</si>
  <si>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</si>
  <si>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</si>
  <si>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</si>
  <si>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</si>
  <si>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</si>
  <si>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</si>
  <si>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</si>
  <si>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</si>
  <si>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</si>
  <si>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</si>
  <si>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</si>
  <si>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</si>
  <si>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</si>
  <si>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</si>
  <si>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</si>
  <si>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</si>
  <si>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</si>
  <si>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</si>
  <si>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</si>
  <si>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</si>
  <si>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</si>
  <si>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</si>
  <si>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</si>
  <si>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</si>
  <si>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</si>
  <si>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</si>
  <si>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</si>
  <si>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</si>
  <si>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</si>
  <si>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</si>
  <si>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</si>
  <si>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</si>
  <si>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</si>
  <si>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</si>
  <si>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</si>
  <si>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</si>
  <si>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</si>
  <si>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</si>
  <si>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</si>
  <si>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</si>
  <si>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</si>
  <si>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</si>
  <si>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</si>
  <si>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41716702 (ЮЭС-3814/2018)</t>
  </si>
  <si>
    <t>Индивидуальный предприниматель глава Крестьянского (фермерского) хозяйства Сосолопов Юрий Геннадьевич</t>
  </si>
  <si>
    <t>П.РЭС</t>
  </si>
  <si>
    <t>Курская обл., Пристенский р-н, Ярыгинский с/с, п.Вихровский кад.№ 46:19:201001:229</t>
  </si>
  <si>
    <t>строительство воздушной линии 10 кВ защищенным проводом - строительство ответвления протяженностью 0,07 км от опоры №3-3 существующей  ВЛ-10 кВ № 13 до проектируемой ТП-10/0,4 кВ с увеличением протяженности существующей ВЛ-10 кВ (марку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(тип и технические характеристики уточнить при проектировании);
- строительство воздушной линии  0,4 кВ самонесущим изолированным проводом протяженностью  0,01 км от проектируемой ТП-10/0,4 кВ до границы земельного участка заявителя (марку и сечение провода, протяженность уточнить при проектировании). 
10.2.  Строительство новых подстанций: строительство ТП-10/0,4 кВ киоскового типа с одним силовым трансформатором мощностью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</si>
  <si>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13 в части монтажа ответвительной арматуры к опоре ВЛ-10 кВ в точке врезки (объем реконструкции уточнить при проектировании).</t>
  </si>
  <si>
    <t>КТП 250 кВА</t>
  </si>
  <si>
    <t>КТП 250 кВА - 1 шт.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</si>
  <si>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</si>
  <si>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</si>
  <si>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</si>
  <si>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</si>
  <si>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</si>
  <si>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</si>
  <si>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</si>
  <si>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</si>
  <si>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</si>
  <si>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 Очередь № 118 от 15 до 150 кВт (Ю-3814) Doing Business-2»)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</si>
</sst>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167" fontId="8" fillId="0" borderId="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164" fontId="16" fillId="0" borderId="6" xfId="0" applyNumberFormat="1" applyFont="1" applyFill="1" applyBorder="1" applyAlignment="1">
      <alignment horizontal="center" vertical="center" wrapText="1"/>
    </xf>
    <xf numFmtId="14" fontId="16" fillId="0" borderId="4" xfId="0" applyNumberFormat="1" applyFont="1" applyFill="1" applyBorder="1" applyAlignment="1">
      <alignment horizontal="center" vertical="center" wrapText="1"/>
    </xf>
    <xf numFmtId="167" fontId="16" fillId="0" borderId="8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 applyProtection="1">
      <alignment vertical="center" wrapText="1"/>
    </xf>
    <xf numFmtId="0" fontId="16" fillId="0" borderId="0" xfId="0" applyFont="1" applyFill="1" applyAlignment="1">
      <alignment horizontal="center" vertical="center" wrapText="1"/>
    </xf>
    <xf numFmtId="168" fontId="1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19" fillId="0" borderId="1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98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J3" sqref="J3:J7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78.85546875" style="176" customWidth="1"/>
    <col min="8" max="8" width="23" style="176" customWidth="1"/>
    <col min="9" max="9" width="67.7109375" style="176" customWidth="1"/>
    <col min="10" max="10" width="141.85546875" style="176" customWidth="1"/>
    <col min="11" max="11" width="92.7109375" style="176" customWidth="1"/>
    <col min="12" max="12" width="12.85546875" style="176" hidden="1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2.710937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0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9.285156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5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62.75" customHeight="1" x14ac:dyDescent="0.95">
      <c r="A1" s="236" t="s">
        <v>348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</row>
    <row r="2" spans="1:72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209.25" customHeight="1" x14ac:dyDescent="0.25">
      <c r="A3" s="20" t="s">
        <v>331</v>
      </c>
      <c r="B3" s="197">
        <v>41716702</v>
      </c>
      <c r="C3" s="24">
        <v>43368</v>
      </c>
      <c r="D3" s="29">
        <v>98460</v>
      </c>
      <c r="E3" s="29">
        <v>0</v>
      </c>
      <c r="F3" s="20">
        <v>150</v>
      </c>
      <c r="G3" s="20" t="s">
        <v>332</v>
      </c>
      <c r="H3" s="20" t="s">
        <v>333</v>
      </c>
      <c r="I3" s="20" t="s">
        <v>334</v>
      </c>
      <c r="J3" s="206" t="s">
        <v>335</v>
      </c>
      <c r="K3" s="20" t="s">
        <v>336</v>
      </c>
      <c r="L3" s="20"/>
      <c r="M3" s="20"/>
      <c r="N3" s="21"/>
      <c r="O3" s="21">
        <f>SUM(O4:O7)</f>
        <v>800.46</v>
      </c>
      <c r="P3" s="21">
        <f t="shared" ref="P3:U3" si="0">SUM(P4:P7)</f>
        <v>0</v>
      </c>
      <c r="Q3" s="21">
        <f t="shared" si="0"/>
        <v>40.662400000000005</v>
      </c>
      <c r="R3" s="21">
        <f t="shared" si="0"/>
        <v>148.40320000000003</v>
      </c>
      <c r="S3" s="21">
        <f t="shared" si="0"/>
        <v>597.35</v>
      </c>
      <c r="T3" s="21">
        <f t="shared" si="0"/>
        <v>14.044400000000001</v>
      </c>
      <c r="U3" s="21">
        <f t="shared" si="0"/>
        <v>800.46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>
        <v>7.0000000000000007E-2</v>
      </c>
      <c r="AI3" s="21">
        <f>U4</f>
        <v>89.600000000000009</v>
      </c>
      <c r="AJ3" s="20"/>
      <c r="AK3" s="20"/>
      <c r="AL3" s="201">
        <v>1</v>
      </c>
      <c r="AM3" s="21">
        <f>U5</f>
        <v>59.09</v>
      </c>
      <c r="AN3" s="20"/>
      <c r="AO3" s="20"/>
      <c r="AP3" s="20"/>
      <c r="AQ3" s="20"/>
      <c r="AR3" s="20"/>
      <c r="AS3" s="20"/>
      <c r="AT3" s="201" t="s">
        <v>337</v>
      </c>
      <c r="AU3" s="21">
        <f>U6</f>
        <v>640.53</v>
      </c>
      <c r="AV3" s="20"/>
      <c r="AW3" s="20"/>
      <c r="AX3" s="20"/>
      <c r="AY3" s="20"/>
      <c r="AZ3" s="20"/>
      <c r="BA3" s="20"/>
      <c r="BB3" s="20"/>
      <c r="BC3" s="20"/>
      <c r="BD3" s="201">
        <v>0.01</v>
      </c>
      <c r="BE3" s="21">
        <f>U7</f>
        <v>11.24</v>
      </c>
      <c r="BF3" s="20"/>
      <c r="BG3" s="21"/>
      <c r="BH3" s="20"/>
      <c r="BI3" s="29"/>
      <c r="BJ3" s="29"/>
      <c r="BK3" s="20"/>
      <c r="BL3" s="20"/>
      <c r="BM3" s="20"/>
      <c r="BN3" s="181">
        <f t="shared" ref="BN3" si="1">W3+Y3+AA3+AC3+AE3+AG3+AI3+AM3+AO3+AQ3+AS3+AU3+AW3+AY3+BA3+BC3+BE3+BG3+BI3+BK3+BM3</f>
        <v>800.46</v>
      </c>
      <c r="BO3" s="24">
        <v>43549</v>
      </c>
      <c r="BP3" s="198"/>
      <c r="BQ3" s="24">
        <v>43329</v>
      </c>
      <c r="BR3" s="193">
        <v>12</v>
      </c>
      <c r="BS3" s="22">
        <f>BR3*30</f>
        <v>360</v>
      </c>
      <c r="BT3" s="192">
        <f t="shared" ref="BT3" si="2">BQ3+BS3</f>
        <v>43689</v>
      </c>
    </row>
    <row r="4" spans="1:72" s="22" customFormat="1" ht="209.25" customHeight="1" x14ac:dyDescent="0.25">
      <c r="A4" s="20"/>
      <c r="B4" s="197"/>
      <c r="C4" s="24"/>
      <c r="D4" s="29"/>
      <c r="E4" s="29"/>
      <c r="F4" s="20"/>
      <c r="G4" s="20"/>
      <c r="H4" s="20"/>
      <c r="I4" s="20"/>
      <c r="J4" s="208"/>
      <c r="K4" s="20"/>
      <c r="L4" s="20"/>
      <c r="M4" s="20" t="s">
        <v>314</v>
      </c>
      <c r="N4" s="20">
        <f>AH3</f>
        <v>7.0000000000000007E-2</v>
      </c>
      <c r="O4" s="21">
        <f>N4*1280</f>
        <v>89.600000000000009</v>
      </c>
      <c r="P4" s="21"/>
      <c r="Q4" s="21">
        <f>O4*0.11</f>
        <v>9.8560000000000016</v>
      </c>
      <c r="R4" s="21">
        <f>O4*0.84</f>
        <v>75.26400000000001</v>
      </c>
      <c r="S4" s="21">
        <v>0</v>
      </c>
      <c r="T4" s="21">
        <f>O4*0.05</f>
        <v>4.4800000000000004</v>
      </c>
      <c r="U4" s="21">
        <f>SUM(Q4:T4)</f>
        <v>89.600000000000009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1"/>
      <c r="AM4" s="20"/>
      <c r="AN4" s="20"/>
      <c r="AO4" s="20"/>
      <c r="AP4" s="20"/>
      <c r="AQ4" s="20"/>
      <c r="AR4" s="20"/>
      <c r="AS4" s="20"/>
      <c r="AT4" s="201"/>
      <c r="AU4" s="20"/>
      <c r="AV4" s="20"/>
      <c r="AW4" s="20"/>
      <c r="AX4" s="20"/>
      <c r="AY4" s="20"/>
      <c r="AZ4" s="20"/>
      <c r="BA4" s="20"/>
      <c r="BB4" s="20"/>
      <c r="BC4" s="20"/>
      <c r="BD4" s="201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199"/>
      <c r="BP4" s="179"/>
      <c r="BQ4" s="24">
        <v>43328</v>
      </c>
      <c r="BR4" s="193">
        <v>6</v>
      </c>
      <c r="BS4" s="22">
        <f t="shared" ref="BS4:BS61" si="3">BR4*30</f>
        <v>180</v>
      </c>
      <c r="BT4" s="192">
        <f t="shared" ref="BT4:BT61" si="4">BQ4+BS4</f>
        <v>43508</v>
      </c>
    </row>
    <row r="5" spans="1:72" s="22" customFormat="1" ht="209.25" customHeight="1" x14ac:dyDescent="0.25">
      <c r="A5" s="20"/>
      <c r="B5" s="197"/>
      <c r="C5" s="24"/>
      <c r="D5" s="29"/>
      <c r="E5" s="29"/>
      <c r="F5" s="20"/>
      <c r="G5" s="20"/>
      <c r="H5" s="20"/>
      <c r="I5" s="20"/>
      <c r="J5" s="208"/>
      <c r="K5" s="20"/>
      <c r="L5" s="20"/>
      <c r="M5" s="20" t="s">
        <v>316</v>
      </c>
      <c r="N5" s="20">
        <f>AL3</f>
        <v>1</v>
      </c>
      <c r="O5" s="21">
        <f>U5</f>
        <v>59.09</v>
      </c>
      <c r="P5" s="21"/>
      <c r="Q5" s="21">
        <v>4.38</v>
      </c>
      <c r="R5" s="21">
        <v>7.48</v>
      </c>
      <c r="S5" s="21">
        <v>45.49</v>
      </c>
      <c r="T5" s="21">
        <v>1.74</v>
      </c>
      <c r="U5" s="21">
        <f t="shared" ref="U5:U7" si="5">SUM(Q5:T5)</f>
        <v>59.09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1"/>
      <c r="AM5" s="20"/>
      <c r="AN5" s="20"/>
      <c r="AO5" s="20"/>
      <c r="AP5" s="20"/>
      <c r="AQ5" s="20"/>
      <c r="AR5" s="20"/>
      <c r="AS5" s="20"/>
      <c r="AT5" s="201"/>
      <c r="AU5" s="20"/>
      <c r="AV5" s="20"/>
      <c r="AW5" s="20"/>
      <c r="AX5" s="20"/>
      <c r="AY5" s="20"/>
      <c r="AZ5" s="20"/>
      <c r="BA5" s="20"/>
      <c r="BB5" s="20"/>
      <c r="BC5" s="20"/>
      <c r="BD5" s="201"/>
      <c r="BE5" s="21"/>
      <c r="BF5" s="20"/>
      <c r="BG5" s="21"/>
      <c r="BH5" s="20"/>
      <c r="BI5" s="29"/>
      <c r="BJ5" s="29"/>
      <c r="BK5" s="20"/>
      <c r="BL5" s="20"/>
      <c r="BM5" s="20"/>
      <c r="BN5" s="181"/>
      <c r="BO5" s="199"/>
      <c r="BP5" s="179"/>
      <c r="BQ5" s="24">
        <v>43318</v>
      </c>
      <c r="BR5" s="193">
        <v>12</v>
      </c>
      <c r="BS5" s="22">
        <f t="shared" si="3"/>
        <v>360</v>
      </c>
      <c r="BT5" s="192">
        <f t="shared" si="4"/>
        <v>43678</v>
      </c>
    </row>
    <row r="6" spans="1:72" s="22" customFormat="1" ht="209.25" customHeight="1" x14ac:dyDescent="0.25">
      <c r="A6" s="20"/>
      <c r="B6" s="197"/>
      <c r="C6" s="24"/>
      <c r="D6" s="29"/>
      <c r="E6" s="29"/>
      <c r="F6" s="20"/>
      <c r="G6" s="20"/>
      <c r="H6" s="20"/>
      <c r="I6" s="20"/>
      <c r="J6" s="208"/>
      <c r="K6" s="20"/>
      <c r="L6" s="20"/>
      <c r="M6" s="20" t="s">
        <v>318</v>
      </c>
      <c r="N6" s="20" t="str">
        <f>AT3</f>
        <v>КТП 250 кВА</v>
      </c>
      <c r="O6" s="21">
        <f>U6</f>
        <v>640.53</v>
      </c>
      <c r="P6" s="21"/>
      <c r="Q6" s="21">
        <v>25.19</v>
      </c>
      <c r="R6" s="21">
        <v>56.33</v>
      </c>
      <c r="S6" s="21">
        <v>551.86</v>
      </c>
      <c r="T6" s="21">
        <v>7.15</v>
      </c>
      <c r="U6" s="21">
        <f t="shared" si="5"/>
        <v>640.53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1"/>
      <c r="AM6" s="20"/>
      <c r="AN6" s="20"/>
      <c r="AO6" s="20"/>
      <c r="AP6" s="20"/>
      <c r="AQ6" s="20"/>
      <c r="AR6" s="20"/>
      <c r="AS6" s="20"/>
      <c r="AT6" s="201"/>
      <c r="AU6" s="20"/>
      <c r="AV6" s="20"/>
      <c r="AW6" s="20"/>
      <c r="AX6" s="20"/>
      <c r="AY6" s="20"/>
      <c r="AZ6" s="20"/>
      <c r="BA6" s="20"/>
      <c r="BB6" s="20"/>
      <c r="BC6" s="21"/>
      <c r="BD6" s="201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24"/>
      <c r="BP6" s="198"/>
      <c r="BQ6" s="24">
        <v>43325</v>
      </c>
      <c r="BR6" s="193">
        <v>6</v>
      </c>
      <c r="BS6" s="22">
        <f t="shared" si="3"/>
        <v>180</v>
      </c>
      <c r="BT6" s="192">
        <f t="shared" si="4"/>
        <v>43505</v>
      </c>
    </row>
    <row r="7" spans="1:72" s="22" customFormat="1" ht="209.25" customHeight="1" x14ac:dyDescent="0.25">
      <c r="A7" s="20"/>
      <c r="B7" s="197"/>
      <c r="C7" s="24"/>
      <c r="D7" s="29"/>
      <c r="E7" s="29"/>
      <c r="F7" s="20"/>
      <c r="G7" s="20"/>
      <c r="H7" s="20"/>
      <c r="I7" s="20"/>
      <c r="J7" s="207"/>
      <c r="K7" s="20"/>
      <c r="L7" s="20"/>
      <c r="M7" s="20" t="s">
        <v>310</v>
      </c>
      <c r="N7" s="20">
        <f>BD3</f>
        <v>0.01</v>
      </c>
      <c r="O7" s="21">
        <f>N7*1124</f>
        <v>11.24</v>
      </c>
      <c r="P7" s="21"/>
      <c r="Q7" s="21">
        <f>O7*0.11</f>
        <v>1.2363999999999999</v>
      </c>
      <c r="R7" s="21">
        <f>O7*0.83</f>
        <v>9.3292000000000002</v>
      </c>
      <c r="S7" s="21">
        <v>0</v>
      </c>
      <c r="T7" s="21">
        <f>O7*0.06</f>
        <v>0.6744</v>
      </c>
      <c r="U7" s="21">
        <f t="shared" si="5"/>
        <v>11.24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1"/>
      <c r="AM7" s="20"/>
      <c r="AN7" s="20"/>
      <c r="AO7" s="20"/>
      <c r="AP7" s="20"/>
      <c r="AQ7" s="20"/>
      <c r="AR7" s="20"/>
      <c r="AS7" s="20"/>
      <c r="AT7" s="201"/>
      <c r="AU7" s="20"/>
      <c r="AV7" s="20"/>
      <c r="AW7" s="20"/>
      <c r="AX7" s="20"/>
      <c r="AY7" s="20"/>
      <c r="AZ7" s="20"/>
      <c r="BA7" s="20"/>
      <c r="BB7" s="20"/>
      <c r="BC7" s="21"/>
      <c r="BD7" s="201"/>
      <c r="BE7" s="21"/>
      <c r="BF7" s="20"/>
      <c r="BG7" s="21"/>
      <c r="BH7" s="20"/>
      <c r="BI7" s="29"/>
      <c r="BJ7" s="29"/>
      <c r="BK7" s="20"/>
      <c r="BL7" s="20"/>
      <c r="BM7" s="20"/>
      <c r="BN7" s="181"/>
      <c r="BO7" s="24"/>
      <c r="BP7" s="198"/>
      <c r="BQ7" s="24">
        <v>43326</v>
      </c>
      <c r="BR7" s="193">
        <v>6</v>
      </c>
      <c r="BS7" s="22">
        <f t="shared" si="3"/>
        <v>180</v>
      </c>
      <c r="BT7" s="192">
        <f t="shared" si="4"/>
        <v>43506</v>
      </c>
    </row>
    <row r="8" spans="1:72" s="233" customFormat="1" ht="207" customHeight="1" x14ac:dyDescent="0.25">
      <c r="A8" s="221" t="s">
        <v>39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3"/>
      <c r="O8" s="224">
        <f>O3</f>
        <v>800.46</v>
      </c>
      <c r="P8" s="224">
        <f t="shared" ref="P8:U8" si="6">P3</f>
        <v>0</v>
      </c>
      <c r="Q8" s="224">
        <f t="shared" si="6"/>
        <v>40.662400000000005</v>
      </c>
      <c r="R8" s="224">
        <f t="shared" si="6"/>
        <v>148.40320000000003</v>
      </c>
      <c r="S8" s="224">
        <f t="shared" si="6"/>
        <v>597.35</v>
      </c>
      <c r="T8" s="224">
        <f t="shared" si="6"/>
        <v>14.044400000000001</v>
      </c>
      <c r="U8" s="224">
        <f t="shared" si="6"/>
        <v>800.46</v>
      </c>
      <c r="V8" s="225"/>
      <c r="W8" s="225"/>
      <c r="X8" s="225"/>
      <c r="Y8" s="225"/>
      <c r="Z8" s="225"/>
      <c r="AA8" s="225"/>
      <c r="AB8" s="225"/>
      <c r="AC8" s="225"/>
      <c r="AD8" s="225"/>
      <c r="AE8" s="225"/>
      <c r="AF8" s="225"/>
      <c r="AG8" s="225"/>
      <c r="AH8" s="225">
        <v>7.0000000000000007E-2</v>
      </c>
      <c r="AI8" s="225">
        <v>89.6</v>
      </c>
      <c r="AJ8" s="225"/>
      <c r="AK8" s="225"/>
      <c r="AL8" s="226">
        <v>1</v>
      </c>
      <c r="AM8" s="225">
        <v>59.09</v>
      </c>
      <c r="AN8" s="225"/>
      <c r="AO8" s="225"/>
      <c r="AP8" s="225"/>
      <c r="AQ8" s="225"/>
      <c r="AR8" s="225"/>
      <c r="AS8" s="225"/>
      <c r="AT8" s="226" t="s">
        <v>338</v>
      </c>
      <c r="AU8" s="225">
        <v>640.53</v>
      </c>
      <c r="AV8" s="225"/>
      <c r="AW8" s="225"/>
      <c r="AX8" s="225"/>
      <c r="AY8" s="225"/>
      <c r="AZ8" s="225"/>
      <c r="BA8" s="225"/>
      <c r="BB8" s="225"/>
      <c r="BC8" s="225"/>
      <c r="BD8" s="226">
        <v>0.01</v>
      </c>
      <c r="BE8" s="224">
        <v>11.24</v>
      </c>
      <c r="BF8" s="225"/>
      <c r="BG8" s="224"/>
      <c r="BH8" s="225"/>
      <c r="BI8" s="227"/>
      <c r="BJ8" s="227"/>
      <c r="BK8" s="225"/>
      <c r="BL8" s="225"/>
      <c r="BM8" s="225"/>
      <c r="BN8" s="228">
        <v>800.46</v>
      </c>
      <c r="BO8" s="229"/>
      <c r="BP8" s="230"/>
      <c r="BQ8" s="231">
        <v>43326</v>
      </c>
      <c r="BR8" s="232">
        <v>12</v>
      </c>
      <c r="BS8" s="233">
        <f t="shared" si="3"/>
        <v>360</v>
      </c>
      <c r="BT8" s="234">
        <f t="shared" si="4"/>
        <v>43686</v>
      </c>
    </row>
    <row r="9" spans="1:72" s="22" customFormat="1" ht="96" customHeight="1" x14ac:dyDescent="0.25">
      <c r="A9" s="216"/>
      <c r="B9" s="217"/>
      <c r="C9" s="218"/>
      <c r="D9" s="219"/>
      <c r="E9" s="219"/>
      <c r="F9" s="216"/>
      <c r="G9" s="216"/>
      <c r="H9" s="216"/>
      <c r="I9" s="216"/>
      <c r="J9" s="216"/>
      <c r="K9" s="216"/>
      <c r="L9" s="216"/>
      <c r="M9" s="216"/>
      <c r="N9" s="216"/>
      <c r="O9" s="220"/>
      <c r="P9" s="220"/>
      <c r="Q9" s="220"/>
      <c r="R9" s="220"/>
      <c r="S9" s="220"/>
      <c r="T9" s="220"/>
      <c r="U9" s="220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20"/>
      <c r="BF9" s="216"/>
      <c r="BG9" s="220"/>
      <c r="BH9" s="216"/>
      <c r="BI9" s="219"/>
      <c r="BJ9" s="219"/>
      <c r="BK9" s="216"/>
      <c r="BL9" s="216"/>
      <c r="BM9" s="216"/>
      <c r="BN9" s="220"/>
      <c r="BO9" s="218"/>
      <c r="BP9" s="216"/>
      <c r="BQ9" s="209">
        <v>43328</v>
      </c>
      <c r="BR9" s="193">
        <v>6</v>
      </c>
      <c r="BS9" s="22">
        <f t="shared" si="3"/>
        <v>180</v>
      </c>
      <c r="BT9" s="192">
        <f t="shared" si="4"/>
        <v>43508</v>
      </c>
    </row>
    <row r="10" spans="1:72" s="22" customFormat="1" ht="218.25" customHeight="1" x14ac:dyDescent="0.25">
      <c r="A10" s="235" t="s">
        <v>339</v>
      </c>
      <c r="B10" s="30"/>
      <c r="C10" s="26"/>
      <c r="D10" s="214"/>
      <c r="E10" s="214"/>
      <c r="F10" s="180"/>
      <c r="G10" s="180"/>
      <c r="H10" s="235" t="s">
        <v>343</v>
      </c>
      <c r="I10" s="180"/>
      <c r="J10" s="180"/>
      <c r="K10" s="235" t="s">
        <v>344</v>
      </c>
      <c r="L10" s="180"/>
      <c r="M10" s="180"/>
      <c r="N10" s="180"/>
      <c r="O10" s="36"/>
      <c r="P10" s="36"/>
      <c r="Q10" s="36"/>
      <c r="R10" s="36"/>
      <c r="S10" s="36"/>
      <c r="T10" s="36"/>
      <c r="U10" s="36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0"/>
      <c r="BC10" s="180"/>
      <c r="BD10" s="180"/>
      <c r="BE10" s="36"/>
      <c r="BF10" s="180"/>
      <c r="BG10" s="36"/>
      <c r="BH10" s="180"/>
      <c r="BI10" s="214"/>
      <c r="BJ10" s="214"/>
      <c r="BK10" s="180"/>
      <c r="BL10" s="180"/>
      <c r="BM10" s="180"/>
      <c r="BN10" s="36"/>
      <c r="BO10" s="26"/>
      <c r="BP10" s="180"/>
      <c r="BQ10" s="209">
        <v>43328</v>
      </c>
      <c r="BR10" s="193">
        <v>6</v>
      </c>
      <c r="BS10" s="22">
        <f t="shared" si="3"/>
        <v>180</v>
      </c>
      <c r="BT10" s="192">
        <f t="shared" si="4"/>
        <v>43508</v>
      </c>
    </row>
    <row r="11" spans="1:72" s="22" customFormat="1" ht="218.25" customHeight="1" x14ac:dyDescent="0.25">
      <c r="A11" s="235" t="s">
        <v>340</v>
      </c>
      <c r="B11" s="30"/>
      <c r="C11" s="26"/>
      <c r="D11" s="214"/>
      <c r="E11" s="214"/>
      <c r="F11" s="180"/>
      <c r="G11" s="180"/>
      <c r="H11" s="235" t="s">
        <v>343</v>
      </c>
      <c r="I11" s="180"/>
      <c r="J11" s="180"/>
      <c r="K11" s="235" t="s">
        <v>345</v>
      </c>
      <c r="L11" s="180"/>
      <c r="M11" s="180"/>
      <c r="N11" s="36"/>
      <c r="O11" s="40"/>
      <c r="P11" s="40"/>
      <c r="Q11" s="36"/>
      <c r="R11" s="36"/>
      <c r="S11" s="36"/>
      <c r="T11" s="36"/>
      <c r="U11" s="36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36"/>
      <c r="AJ11" s="180"/>
      <c r="AK11" s="180"/>
      <c r="AL11" s="180"/>
      <c r="AM11" s="36"/>
      <c r="AN11" s="180"/>
      <c r="AO11" s="180"/>
      <c r="AP11" s="180"/>
      <c r="AQ11" s="180"/>
      <c r="AR11" s="180"/>
      <c r="AS11" s="180"/>
      <c r="AT11" s="180"/>
      <c r="AU11" s="36"/>
      <c r="AV11" s="180"/>
      <c r="AW11" s="180"/>
      <c r="AX11" s="180"/>
      <c r="AY11" s="180"/>
      <c r="AZ11" s="180"/>
      <c r="BA11" s="180"/>
      <c r="BB11" s="180"/>
      <c r="BC11" s="180"/>
      <c r="BD11" s="180"/>
      <c r="BE11" s="36"/>
      <c r="BF11" s="180"/>
      <c r="BG11" s="180"/>
      <c r="BH11" s="180"/>
      <c r="BI11" s="214"/>
      <c r="BJ11" s="214"/>
      <c r="BK11" s="180"/>
      <c r="BL11" s="180"/>
      <c r="BM11" s="180"/>
      <c r="BN11" s="36"/>
      <c r="BO11" s="26"/>
      <c r="BP11" s="215"/>
      <c r="BQ11" s="209">
        <v>43214</v>
      </c>
      <c r="BR11" s="193">
        <v>12</v>
      </c>
      <c r="BS11" s="22">
        <f t="shared" si="3"/>
        <v>360</v>
      </c>
      <c r="BT11" s="192">
        <f t="shared" si="4"/>
        <v>43574</v>
      </c>
    </row>
    <row r="12" spans="1:72" s="22" customFormat="1" ht="218.25" customHeight="1" x14ac:dyDescent="0.25">
      <c r="A12" s="235" t="s">
        <v>341</v>
      </c>
      <c r="B12" s="30"/>
      <c r="C12" s="26"/>
      <c r="D12" s="214"/>
      <c r="E12" s="214"/>
      <c r="F12" s="180"/>
      <c r="G12" s="180"/>
      <c r="H12" s="235" t="s">
        <v>343</v>
      </c>
      <c r="I12" s="180"/>
      <c r="J12" s="180"/>
      <c r="K12" s="235" t="s">
        <v>346</v>
      </c>
      <c r="L12" s="180"/>
      <c r="M12" s="180"/>
      <c r="N12" s="36"/>
      <c r="O12" s="36"/>
      <c r="P12" s="36"/>
      <c r="Q12" s="36"/>
      <c r="R12" s="36"/>
      <c r="S12" s="36"/>
      <c r="T12" s="36"/>
      <c r="U12" s="36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36"/>
      <c r="BF12" s="180"/>
      <c r="BG12" s="36"/>
      <c r="BH12" s="180"/>
      <c r="BI12" s="214"/>
      <c r="BJ12" s="214"/>
      <c r="BK12" s="180"/>
      <c r="BL12" s="180"/>
      <c r="BM12" s="180"/>
      <c r="BN12" s="36"/>
      <c r="BO12" s="26"/>
      <c r="BP12" s="215"/>
      <c r="BQ12" s="209">
        <v>43234</v>
      </c>
      <c r="BR12" s="193">
        <v>6</v>
      </c>
      <c r="BS12" s="22">
        <f t="shared" si="3"/>
        <v>180</v>
      </c>
      <c r="BT12" s="192">
        <f t="shared" si="4"/>
        <v>43414</v>
      </c>
    </row>
    <row r="13" spans="1:72" s="22" customFormat="1" ht="218.25" customHeight="1" x14ac:dyDescent="0.25">
      <c r="A13" s="235" t="s">
        <v>342</v>
      </c>
      <c r="B13" s="30"/>
      <c r="C13" s="26"/>
      <c r="D13" s="214"/>
      <c r="E13" s="214"/>
      <c r="F13" s="180"/>
      <c r="G13" s="180"/>
      <c r="H13" s="235" t="s">
        <v>343</v>
      </c>
      <c r="I13" s="180"/>
      <c r="J13" s="180"/>
      <c r="K13" s="235" t="s">
        <v>347</v>
      </c>
      <c r="L13" s="180"/>
      <c r="M13" s="180"/>
      <c r="N13" s="36"/>
      <c r="O13" s="40"/>
      <c r="P13" s="40"/>
      <c r="Q13" s="36"/>
      <c r="R13" s="36"/>
      <c r="S13" s="36"/>
      <c r="T13" s="36"/>
      <c r="U13" s="36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180"/>
      <c r="BB13" s="180"/>
      <c r="BC13" s="180"/>
      <c r="BD13" s="180"/>
      <c r="BE13" s="36"/>
      <c r="BF13" s="180"/>
      <c r="BG13" s="36"/>
      <c r="BH13" s="180"/>
      <c r="BI13" s="214"/>
      <c r="BJ13" s="214"/>
      <c r="BK13" s="180"/>
      <c r="BL13" s="180"/>
      <c r="BM13" s="180"/>
      <c r="BN13" s="36"/>
      <c r="BO13" s="26"/>
      <c r="BP13" s="215"/>
      <c r="BQ13" s="209">
        <v>43242</v>
      </c>
      <c r="BR13" s="193">
        <v>6</v>
      </c>
      <c r="BS13" s="22">
        <f t="shared" si="3"/>
        <v>180</v>
      </c>
      <c r="BT13" s="192">
        <f t="shared" si="4"/>
        <v>43422</v>
      </c>
    </row>
    <row r="14" spans="1:72" s="22" customFormat="1" ht="286.5" customHeight="1" x14ac:dyDescent="0.25">
      <c r="A14" s="201"/>
      <c r="B14" s="211"/>
      <c r="C14" s="212"/>
      <c r="D14" s="191"/>
      <c r="E14" s="191"/>
      <c r="F14" s="201"/>
      <c r="G14" s="201"/>
      <c r="H14" s="201"/>
      <c r="I14" s="201"/>
      <c r="J14" s="210"/>
      <c r="K14" s="201"/>
      <c r="L14" s="201"/>
      <c r="M14" s="201"/>
      <c r="N14" s="201"/>
      <c r="O14" s="181"/>
      <c r="P14" s="181"/>
      <c r="Q14" s="181"/>
      <c r="R14" s="181"/>
      <c r="S14" s="181"/>
      <c r="T14" s="181"/>
      <c r="U14" s="18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181"/>
      <c r="BF14" s="201"/>
      <c r="BG14" s="181"/>
      <c r="BH14" s="201"/>
      <c r="BI14" s="191"/>
      <c r="BJ14" s="191"/>
      <c r="BK14" s="201"/>
      <c r="BL14" s="201"/>
      <c r="BM14" s="201"/>
      <c r="BN14" s="181">
        <f t="shared" ref="BN4:BN28" si="7">W14+Y14+AA14+AC14+AE14+AG14+AI14+AM14+AO14+AQ14+AS14+AU14+AW14+AY14+BA14+BC14+BE14+BG14+BI14+BK14+BM14</f>
        <v>0</v>
      </c>
      <c r="BO14" s="212"/>
      <c r="BP14" s="213"/>
      <c r="BQ14" s="24">
        <v>43318</v>
      </c>
      <c r="BR14" s="193">
        <v>6</v>
      </c>
      <c r="BS14" s="22">
        <f t="shared" si="3"/>
        <v>180</v>
      </c>
      <c r="BT14" s="192">
        <f t="shared" si="4"/>
        <v>43498</v>
      </c>
    </row>
    <row r="15" spans="1:72" s="22" customFormat="1" ht="234" customHeight="1" x14ac:dyDescent="0.25">
      <c r="A15" s="20"/>
      <c r="B15" s="197"/>
      <c r="C15" s="24"/>
      <c r="D15" s="29"/>
      <c r="E15" s="29"/>
      <c r="F15" s="20"/>
      <c r="G15" s="20"/>
      <c r="H15" s="20"/>
      <c r="I15" s="20"/>
      <c r="J15" s="20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1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1"/>
      <c r="AM15" s="20"/>
      <c r="AN15" s="20"/>
      <c r="AO15" s="20"/>
      <c r="AP15" s="20"/>
      <c r="AQ15" s="20"/>
      <c r="AR15" s="20"/>
      <c r="AS15" s="20"/>
      <c r="AT15" s="201"/>
      <c r="AU15" s="20"/>
      <c r="AV15" s="20"/>
      <c r="AW15" s="20"/>
      <c r="AX15" s="20"/>
      <c r="AY15" s="20"/>
      <c r="AZ15" s="20"/>
      <c r="BA15" s="20"/>
      <c r="BB15" s="20"/>
      <c r="BC15" s="20"/>
      <c r="BD15" s="201"/>
      <c r="BE15" s="21"/>
      <c r="BF15" s="20"/>
      <c r="BG15" s="21"/>
      <c r="BH15" s="20"/>
      <c r="BI15" s="29"/>
      <c r="BJ15" s="29"/>
      <c r="BK15" s="20"/>
      <c r="BL15" s="20"/>
      <c r="BM15" s="20"/>
      <c r="BN15" s="181">
        <f t="shared" si="7"/>
        <v>0</v>
      </c>
      <c r="BO15" s="24"/>
      <c r="BP15" s="198"/>
      <c r="BQ15" s="24">
        <v>43314</v>
      </c>
      <c r="BR15" s="193">
        <v>6</v>
      </c>
      <c r="BS15" s="22">
        <f t="shared" si="3"/>
        <v>180</v>
      </c>
      <c r="BT15" s="192">
        <f t="shared" si="4"/>
        <v>43494</v>
      </c>
    </row>
    <row r="16" spans="1:72" s="22" customFormat="1" ht="163.5" customHeight="1" x14ac:dyDescent="0.25">
      <c r="A16" s="20"/>
      <c r="B16" s="197"/>
      <c r="C16" s="24"/>
      <c r="D16" s="29"/>
      <c r="E16" s="29"/>
      <c r="F16" s="20"/>
      <c r="G16" s="20"/>
      <c r="H16" s="20"/>
      <c r="I16" s="20"/>
      <c r="J16" s="20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1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1"/>
      <c r="AM16" s="20"/>
      <c r="AN16" s="20"/>
      <c r="AO16" s="20"/>
      <c r="AP16" s="20"/>
      <c r="AQ16" s="20"/>
      <c r="AR16" s="20"/>
      <c r="AS16" s="20"/>
      <c r="AT16" s="201"/>
      <c r="AU16" s="20"/>
      <c r="AV16" s="20"/>
      <c r="AW16" s="20"/>
      <c r="AX16" s="20"/>
      <c r="AY16" s="20"/>
      <c r="AZ16" s="20"/>
      <c r="BA16" s="20"/>
      <c r="BB16" s="20"/>
      <c r="BC16" s="20"/>
      <c r="BD16" s="201"/>
      <c r="BE16" s="21"/>
      <c r="BF16" s="20"/>
      <c r="BG16" s="21"/>
      <c r="BH16" s="20"/>
      <c r="BI16" s="29"/>
      <c r="BJ16" s="29"/>
      <c r="BK16" s="20"/>
      <c r="BL16" s="20"/>
      <c r="BM16" s="20"/>
      <c r="BN16" s="181">
        <f>W16+Y16+AA16+AC16+AE16+AG16+AI16+AM16+AO16+AQ16+AS16+AU16+AW16+AY16+BA16+BC16+BE16+BG16+BI16+BK16+BM16</f>
        <v>0</v>
      </c>
      <c r="BO16" s="24"/>
      <c r="BP16" s="198"/>
      <c r="BQ16" s="24">
        <v>43319</v>
      </c>
      <c r="BR16" s="193">
        <v>6</v>
      </c>
      <c r="BS16" s="22">
        <f t="shared" si="3"/>
        <v>180</v>
      </c>
      <c r="BT16" s="192">
        <f t="shared" si="4"/>
        <v>43499</v>
      </c>
    </row>
    <row r="17" spans="1:72" s="22" customFormat="1" ht="258.75" customHeight="1" x14ac:dyDescent="0.25">
      <c r="A17" s="20"/>
      <c r="B17" s="197"/>
      <c r="C17" s="24"/>
      <c r="D17" s="29"/>
      <c r="E17" s="29"/>
      <c r="F17" s="20"/>
      <c r="G17" s="20"/>
      <c r="H17" s="20"/>
      <c r="I17" s="20"/>
      <c r="J17" s="200"/>
      <c r="K17" s="20"/>
      <c r="L17" s="20"/>
      <c r="M17" s="20"/>
      <c r="N17" s="21"/>
      <c r="O17" s="23"/>
      <c r="P17" s="23"/>
      <c r="Q17" s="21"/>
      <c r="R17" s="21"/>
      <c r="S17" s="21"/>
      <c r="T17" s="21"/>
      <c r="U17" s="2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1"/>
      <c r="AM17" s="20"/>
      <c r="AN17" s="20"/>
      <c r="AO17" s="20"/>
      <c r="AP17" s="20"/>
      <c r="AQ17" s="20"/>
      <c r="AR17" s="20"/>
      <c r="AS17" s="20"/>
      <c r="AT17" s="201"/>
      <c r="AU17" s="20"/>
      <c r="AV17" s="20"/>
      <c r="AW17" s="20"/>
      <c r="AX17" s="20"/>
      <c r="AY17" s="20"/>
      <c r="AZ17" s="20"/>
      <c r="BA17" s="20"/>
      <c r="BB17" s="20"/>
      <c r="BC17" s="20"/>
      <c r="BD17" s="201"/>
      <c r="BE17" s="21"/>
      <c r="BF17" s="20"/>
      <c r="BG17" s="21"/>
      <c r="BH17" s="20"/>
      <c r="BI17" s="29"/>
      <c r="BJ17" s="29"/>
      <c r="BK17" s="20"/>
      <c r="BL17" s="20"/>
      <c r="BM17" s="20"/>
      <c r="BN17" s="181">
        <f t="shared" si="7"/>
        <v>0</v>
      </c>
      <c r="BO17" s="24"/>
      <c r="BP17" s="198"/>
      <c r="BQ17" s="24">
        <v>43326</v>
      </c>
      <c r="BR17" s="193">
        <v>6</v>
      </c>
      <c r="BS17" s="22">
        <f t="shared" si="3"/>
        <v>180</v>
      </c>
      <c r="BT17" s="192">
        <f t="shared" si="4"/>
        <v>43506</v>
      </c>
    </row>
    <row r="18" spans="1:72" s="22" customFormat="1" ht="251.25" customHeight="1" x14ac:dyDescent="0.25">
      <c r="A18" s="20"/>
      <c r="B18" s="197"/>
      <c r="C18" s="24"/>
      <c r="D18" s="29"/>
      <c r="E18" s="29"/>
      <c r="F18" s="20"/>
      <c r="G18" s="20"/>
      <c r="H18" s="20"/>
      <c r="I18" s="20"/>
      <c r="J18" s="200"/>
      <c r="K18" s="20"/>
      <c r="L18" s="20"/>
      <c r="M18" s="20"/>
      <c r="N18" s="21"/>
      <c r="O18" s="21"/>
      <c r="P18" s="21"/>
      <c r="Q18" s="21"/>
      <c r="R18" s="21"/>
      <c r="S18" s="21"/>
      <c r="T18" s="21"/>
      <c r="U18" s="21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1"/>
      <c r="AM18" s="20"/>
      <c r="AN18" s="20"/>
      <c r="AO18" s="20"/>
      <c r="AP18" s="20"/>
      <c r="AQ18" s="20"/>
      <c r="AR18" s="20"/>
      <c r="AS18" s="20"/>
      <c r="AT18" s="201"/>
      <c r="AU18" s="20"/>
      <c r="AV18" s="20"/>
      <c r="AW18" s="20"/>
      <c r="AX18" s="20"/>
      <c r="AY18" s="20"/>
      <c r="AZ18" s="20"/>
      <c r="BA18" s="20"/>
      <c r="BB18" s="20"/>
      <c r="BC18" s="20"/>
      <c r="BD18" s="201"/>
      <c r="BE18" s="21"/>
      <c r="BF18" s="20"/>
      <c r="BG18" s="20"/>
      <c r="BH18" s="20"/>
      <c r="BI18" s="29"/>
      <c r="BJ18" s="29"/>
      <c r="BK18" s="20"/>
      <c r="BL18" s="20"/>
      <c r="BM18" s="20"/>
      <c r="BN18" s="181">
        <f t="shared" si="7"/>
        <v>0</v>
      </c>
      <c r="BO18" s="24"/>
      <c r="BP18" s="198"/>
      <c r="BQ18" s="24">
        <v>43327</v>
      </c>
      <c r="BR18" s="193">
        <v>6</v>
      </c>
      <c r="BS18" s="22">
        <f t="shared" si="3"/>
        <v>180</v>
      </c>
      <c r="BT18" s="192">
        <f t="shared" si="4"/>
        <v>43507</v>
      </c>
    </row>
    <row r="19" spans="1:72" s="22" customFormat="1" ht="408.75" customHeight="1" x14ac:dyDescent="0.25">
      <c r="A19" s="20"/>
      <c r="B19" s="197"/>
      <c r="C19" s="24"/>
      <c r="D19" s="29"/>
      <c r="E19" s="29"/>
      <c r="F19" s="20"/>
      <c r="G19" s="20"/>
      <c r="H19" s="20"/>
      <c r="I19" s="20"/>
      <c r="J19" s="200"/>
      <c r="K19" s="20"/>
      <c r="L19" s="20"/>
      <c r="M19" s="20"/>
      <c r="N19" s="21"/>
      <c r="O19" s="21"/>
      <c r="P19" s="21"/>
      <c r="Q19" s="21"/>
      <c r="R19" s="21"/>
      <c r="S19" s="21"/>
      <c r="T19" s="21"/>
      <c r="U19" s="21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1"/>
      <c r="AM19" s="20"/>
      <c r="AN19" s="20"/>
      <c r="AO19" s="20"/>
      <c r="AP19" s="20"/>
      <c r="AQ19" s="20"/>
      <c r="AR19" s="20"/>
      <c r="AS19" s="20"/>
      <c r="AT19" s="201"/>
      <c r="AU19" s="20"/>
      <c r="AV19" s="20"/>
      <c r="AW19" s="20"/>
      <c r="AX19" s="20"/>
      <c r="AY19" s="20"/>
      <c r="AZ19" s="20"/>
      <c r="BA19" s="20"/>
      <c r="BB19" s="20"/>
      <c r="BC19" s="20"/>
      <c r="BD19" s="201"/>
      <c r="BE19" s="21"/>
      <c r="BF19" s="20"/>
      <c r="BG19" s="20"/>
      <c r="BH19" s="20"/>
      <c r="BI19" s="29"/>
      <c r="BJ19" s="29"/>
      <c r="BK19" s="20"/>
      <c r="BL19" s="20"/>
      <c r="BM19" s="20"/>
      <c r="BN19" s="181">
        <f t="shared" si="7"/>
        <v>0</v>
      </c>
      <c r="BO19" s="24"/>
      <c r="BP19" s="198"/>
      <c r="BQ19" s="24">
        <v>43325</v>
      </c>
      <c r="BR19" s="193">
        <v>6</v>
      </c>
      <c r="BS19" s="22">
        <f t="shared" si="3"/>
        <v>180</v>
      </c>
      <c r="BT19" s="192">
        <f t="shared" si="4"/>
        <v>43505</v>
      </c>
    </row>
    <row r="20" spans="1:72" s="22" customFormat="1" ht="272.25" customHeight="1" x14ac:dyDescent="0.25">
      <c r="A20" s="20"/>
      <c r="B20" s="197"/>
      <c r="C20" s="24"/>
      <c r="D20" s="29"/>
      <c r="E20" s="29"/>
      <c r="F20" s="20"/>
      <c r="G20" s="20"/>
      <c r="H20" s="20"/>
      <c r="I20" s="20"/>
      <c r="J20" s="200"/>
      <c r="K20" s="20"/>
      <c r="L20" s="20"/>
      <c r="M20" s="20"/>
      <c r="N20" s="21"/>
      <c r="O20" s="23"/>
      <c r="P20" s="23"/>
      <c r="Q20" s="21"/>
      <c r="R20" s="21"/>
      <c r="S20" s="21"/>
      <c r="T20" s="21"/>
      <c r="U20" s="21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1"/>
      <c r="AM20" s="20"/>
      <c r="AN20" s="20"/>
      <c r="AO20" s="20"/>
      <c r="AP20" s="20"/>
      <c r="AQ20" s="20"/>
      <c r="AR20" s="20"/>
      <c r="AS20" s="20"/>
      <c r="AT20" s="201"/>
      <c r="AU20" s="20"/>
      <c r="AV20" s="20"/>
      <c r="AW20" s="20"/>
      <c r="AX20" s="20"/>
      <c r="AY20" s="20"/>
      <c r="AZ20" s="20"/>
      <c r="BA20" s="20"/>
      <c r="BB20" s="20"/>
      <c r="BC20" s="20"/>
      <c r="BD20" s="201"/>
      <c r="BE20" s="21"/>
      <c r="BF20" s="20"/>
      <c r="BG20" s="20"/>
      <c r="BH20" s="20"/>
      <c r="BI20" s="29"/>
      <c r="BJ20" s="29"/>
      <c r="BK20" s="20"/>
      <c r="BL20" s="20"/>
      <c r="BM20" s="20"/>
      <c r="BN20" s="181">
        <f t="shared" si="7"/>
        <v>0</v>
      </c>
      <c r="BO20" s="24"/>
      <c r="BP20" s="198"/>
      <c r="BQ20" s="24">
        <v>43328</v>
      </c>
      <c r="BR20" s="193">
        <v>6</v>
      </c>
      <c r="BS20" s="22">
        <f t="shared" si="3"/>
        <v>180</v>
      </c>
      <c r="BT20" s="192">
        <f t="shared" si="4"/>
        <v>43508</v>
      </c>
    </row>
    <row r="21" spans="1:72" s="22" customFormat="1" ht="408.75" customHeight="1" x14ac:dyDescent="0.25">
      <c r="A21" s="20"/>
      <c r="B21" s="197"/>
      <c r="C21" s="24"/>
      <c r="D21" s="29"/>
      <c r="E21" s="29"/>
      <c r="F21" s="20"/>
      <c r="G21" s="20"/>
      <c r="H21" s="20"/>
      <c r="I21" s="20"/>
      <c r="J21" s="200"/>
      <c r="K21" s="20"/>
      <c r="L21" s="20"/>
      <c r="M21" s="20"/>
      <c r="N21" s="21"/>
      <c r="O21" s="21"/>
      <c r="P21" s="21"/>
      <c r="Q21" s="21"/>
      <c r="R21" s="21"/>
      <c r="S21" s="21"/>
      <c r="T21" s="21"/>
      <c r="U21" s="21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1"/>
      <c r="AM21" s="20"/>
      <c r="AN21" s="20"/>
      <c r="AO21" s="20"/>
      <c r="AP21" s="20"/>
      <c r="AQ21" s="20"/>
      <c r="AR21" s="20"/>
      <c r="AS21" s="20"/>
      <c r="AT21" s="201"/>
      <c r="AU21" s="20"/>
      <c r="AV21" s="20"/>
      <c r="AW21" s="20"/>
      <c r="AX21" s="20"/>
      <c r="AY21" s="20"/>
      <c r="AZ21" s="20"/>
      <c r="BA21" s="20"/>
      <c r="BB21" s="20"/>
      <c r="BC21" s="20"/>
      <c r="BD21" s="201"/>
      <c r="BE21" s="21"/>
      <c r="BF21" s="20"/>
      <c r="BG21" s="21"/>
      <c r="BH21" s="20"/>
      <c r="BI21" s="29"/>
      <c r="BJ21" s="29"/>
      <c r="BK21" s="20"/>
      <c r="BL21" s="20"/>
      <c r="BM21" s="20"/>
      <c r="BN21" s="181">
        <f t="shared" si="7"/>
        <v>0</v>
      </c>
      <c r="BO21" s="24"/>
      <c r="BP21" s="179"/>
      <c r="BQ21" s="24">
        <v>43052</v>
      </c>
      <c r="BR21" s="193">
        <v>6</v>
      </c>
      <c r="BS21" s="22">
        <f t="shared" si="3"/>
        <v>180</v>
      </c>
      <c r="BT21" s="192">
        <f t="shared" si="4"/>
        <v>43232</v>
      </c>
    </row>
    <row r="22" spans="1:72" s="22" customFormat="1" ht="223.5" customHeight="1" x14ac:dyDescent="0.25">
      <c r="A22" s="20"/>
      <c r="B22" s="197"/>
      <c r="C22" s="24"/>
      <c r="D22" s="29"/>
      <c r="E22" s="29"/>
      <c r="F22" s="20"/>
      <c r="G22" s="20"/>
      <c r="H22" s="20"/>
      <c r="I22" s="20"/>
      <c r="J22" s="200"/>
      <c r="K22" s="20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1"/>
      <c r="AM22" s="20"/>
      <c r="AN22" s="20"/>
      <c r="AO22" s="20"/>
      <c r="AP22" s="20"/>
      <c r="AQ22" s="20"/>
      <c r="AR22" s="20"/>
      <c r="AS22" s="20"/>
      <c r="AT22" s="201"/>
      <c r="AU22" s="20"/>
      <c r="AV22" s="20"/>
      <c r="AW22" s="20"/>
      <c r="AX22" s="20"/>
      <c r="AY22" s="20"/>
      <c r="AZ22" s="20"/>
      <c r="BA22" s="20"/>
      <c r="BB22" s="20"/>
      <c r="BC22" s="20"/>
      <c r="BD22" s="201"/>
      <c r="BE22" s="21"/>
      <c r="BF22" s="20"/>
      <c r="BG22" s="20"/>
      <c r="BH22" s="20"/>
      <c r="BI22" s="29"/>
      <c r="BJ22" s="29"/>
      <c r="BK22" s="20"/>
      <c r="BL22" s="20"/>
      <c r="BM22" s="20"/>
      <c r="BN22" s="181">
        <f t="shared" si="7"/>
        <v>0</v>
      </c>
      <c r="BO22" s="24"/>
      <c r="BP22" s="179"/>
      <c r="BQ22" s="24">
        <v>43152</v>
      </c>
      <c r="BR22" s="193">
        <v>6</v>
      </c>
      <c r="BS22" s="22">
        <f t="shared" si="3"/>
        <v>180</v>
      </c>
      <c r="BT22" s="192">
        <f t="shared" si="4"/>
        <v>43332</v>
      </c>
    </row>
    <row r="23" spans="1:72" s="22" customFormat="1" ht="408.75" customHeight="1" x14ac:dyDescent="0.25">
      <c r="A23" s="20"/>
      <c r="B23" s="197"/>
      <c r="C23" s="24"/>
      <c r="D23" s="29"/>
      <c r="E23" s="29"/>
      <c r="F23" s="20"/>
      <c r="G23" s="20"/>
      <c r="H23" s="20"/>
      <c r="I23" s="20"/>
      <c r="J23" s="200"/>
      <c r="K23" s="20"/>
      <c r="L23" s="20"/>
      <c r="M23" s="20"/>
      <c r="N23" s="21"/>
      <c r="O23" s="21"/>
      <c r="P23" s="21"/>
      <c r="Q23" s="21"/>
      <c r="R23" s="21"/>
      <c r="S23" s="21"/>
      <c r="T23" s="21"/>
      <c r="U23" s="21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1"/>
      <c r="AM23" s="20"/>
      <c r="AN23" s="20"/>
      <c r="AO23" s="20"/>
      <c r="AP23" s="20"/>
      <c r="AQ23" s="20"/>
      <c r="AR23" s="20"/>
      <c r="AS23" s="20"/>
      <c r="AT23" s="201"/>
      <c r="AU23" s="20"/>
      <c r="AV23" s="20"/>
      <c r="AW23" s="20"/>
      <c r="AX23" s="20"/>
      <c r="AY23" s="20"/>
      <c r="AZ23" s="20"/>
      <c r="BA23" s="20"/>
      <c r="BB23" s="20"/>
      <c r="BC23" s="20"/>
      <c r="BD23" s="201"/>
      <c r="BE23" s="21"/>
      <c r="BF23" s="20"/>
      <c r="BG23" s="21"/>
      <c r="BH23" s="20"/>
      <c r="BI23" s="29"/>
      <c r="BJ23" s="29"/>
      <c r="BK23" s="20"/>
      <c r="BL23" s="20"/>
      <c r="BM23" s="20"/>
      <c r="BN23" s="181">
        <f t="shared" si="7"/>
        <v>0</v>
      </c>
      <c r="BO23" s="24"/>
      <c r="BP23" s="179"/>
      <c r="BQ23" s="24">
        <v>43327</v>
      </c>
      <c r="BR23" s="193">
        <v>6</v>
      </c>
      <c r="BS23" s="22">
        <f t="shared" si="3"/>
        <v>180</v>
      </c>
      <c r="BT23" s="192">
        <f t="shared" si="4"/>
        <v>43507</v>
      </c>
    </row>
    <row r="24" spans="1:72" s="22" customFormat="1" ht="231.75" customHeight="1" x14ac:dyDescent="0.25">
      <c r="A24" s="20"/>
      <c r="B24" s="197"/>
      <c r="C24" s="24"/>
      <c r="D24" s="29"/>
      <c r="E24" s="29"/>
      <c r="F24" s="20"/>
      <c r="G24" s="20"/>
      <c r="H24" s="20"/>
      <c r="I24" s="20"/>
      <c r="J24" s="200"/>
      <c r="K24" s="20"/>
      <c r="L24" s="20"/>
      <c r="M24" s="20"/>
      <c r="N24" s="21"/>
      <c r="O24" s="21"/>
      <c r="P24" s="21"/>
      <c r="Q24" s="21"/>
      <c r="R24" s="21"/>
      <c r="S24" s="21"/>
      <c r="T24" s="21"/>
      <c r="U24" s="21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1"/>
      <c r="AM24" s="20"/>
      <c r="AN24" s="20"/>
      <c r="AO24" s="20"/>
      <c r="AP24" s="20"/>
      <c r="AQ24" s="20"/>
      <c r="AR24" s="20"/>
      <c r="AS24" s="20"/>
      <c r="AT24" s="201"/>
      <c r="AU24" s="20"/>
      <c r="AV24" s="20"/>
      <c r="AW24" s="20"/>
      <c r="AX24" s="20"/>
      <c r="AY24" s="20"/>
      <c r="AZ24" s="20"/>
      <c r="BA24" s="20"/>
      <c r="BB24" s="20"/>
      <c r="BC24" s="20"/>
      <c r="BD24" s="201"/>
      <c r="BE24" s="21"/>
      <c r="BF24" s="20"/>
      <c r="BG24" s="20"/>
      <c r="BH24" s="20"/>
      <c r="BI24" s="29"/>
      <c r="BJ24" s="29"/>
      <c r="BK24" s="20"/>
      <c r="BL24" s="20"/>
      <c r="BM24" s="20"/>
      <c r="BN24" s="181">
        <f t="shared" si="7"/>
        <v>0</v>
      </c>
      <c r="BO24" s="24"/>
      <c r="BP24" s="179"/>
      <c r="BQ24" s="24">
        <v>43258</v>
      </c>
      <c r="BR24" s="193">
        <v>6</v>
      </c>
      <c r="BS24" s="22">
        <f t="shared" si="3"/>
        <v>180</v>
      </c>
      <c r="BT24" s="192">
        <f t="shared" si="4"/>
        <v>43438</v>
      </c>
    </row>
    <row r="25" spans="1:72" s="22" customFormat="1" ht="409.5" customHeight="1" x14ac:dyDescent="0.25">
      <c r="A25" s="20"/>
      <c r="B25" s="197"/>
      <c r="C25" s="24"/>
      <c r="D25" s="29"/>
      <c r="E25" s="29"/>
      <c r="F25" s="20"/>
      <c r="G25" s="20"/>
      <c r="H25" s="20"/>
      <c r="I25" s="20"/>
      <c r="J25" s="200"/>
      <c r="K25" s="20"/>
      <c r="L25" s="20"/>
      <c r="M25" s="20"/>
      <c r="N25" s="21"/>
      <c r="O25" s="23"/>
      <c r="P25" s="23"/>
      <c r="Q25" s="21"/>
      <c r="R25" s="21"/>
      <c r="S25" s="21"/>
      <c r="T25" s="21"/>
      <c r="U25" s="21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1"/>
      <c r="AM25" s="20"/>
      <c r="AN25" s="20"/>
      <c r="AO25" s="20"/>
      <c r="AP25" s="20"/>
      <c r="AQ25" s="20"/>
      <c r="AR25" s="20"/>
      <c r="AS25" s="20"/>
      <c r="AT25" s="201"/>
      <c r="AU25" s="20"/>
      <c r="AV25" s="20"/>
      <c r="AW25" s="20"/>
      <c r="AX25" s="20"/>
      <c r="AY25" s="20"/>
      <c r="AZ25" s="20"/>
      <c r="BA25" s="20"/>
      <c r="BB25" s="20"/>
      <c r="BC25" s="20"/>
      <c r="BD25" s="201"/>
      <c r="BE25" s="21"/>
      <c r="BF25" s="20"/>
      <c r="BG25" s="21"/>
      <c r="BH25" s="20"/>
      <c r="BI25" s="29"/>
      <c r="BJ25" s="29"/>
      <c r="BK25" s="20"/>
      <c r="BL25" s="20"/>
      <c r="BM25" s="20"/>
      <c r="BN25" s="181">
        <f t="shared" si="7"/>
        <v>0</v>
      </c>
      <c r="BO25" s="24"/>
      <c r="BP25" s="179"/>
      <c r="BQ25" s="24">
        <v>43320</v>
      </c>
      <c r="BR25" s="193">
        <v>12</v>
      </c>
      <c r="BS25" s="22">
        <f t="shared" si="3"/>
        <v>360</v>
      </c>
      <c r="BT25" s="192">
        <f t="shared" si="4"/>
        <v>43680</v>
      </c>
    </row>
    <row r="26" spans="1:72" s="22" customFormat="1" ht="409.5" customHeight="1" x14ac:dyDescent="0.25">
      <c r="A26" s="20"/>
      <c r="B26" s="197"/>
      <c r="C26" s="24"/>
      <c r="D26" s="29"/>
      <c r="E26" s="29"/>
      <c r="F26" s="20"/>
      <c r="G26" s="20"/>
      <c r="H26" s="20"/>
      <c r="I26" s="20"/>
      <c r="J26" s="200"/>
      <c r="K26" s="20"/>
      <c r="L26" s="20"/>
      <c r="M26" s="20"/>
      <c r="N26" s="21"/>
      <c r="O26" s="23"/>
      <c r="P26" s="23"/>
      <c r="Q26" s="21"/>
      <c r="R26" s="21"/>
      <c r="S26" s="21"/>
      <c r="T26" s="21"/>
      <c r="U26" s="21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1"/>
      <c r="AM26" s="20"/>
      <c r="AN26" s="20"/>
      <c r="AO26" s="20"/>
      <c r="AP26" s="20"/>
      <c r="AQ26" s="20"/>
      <c r="AR26" s="20"/>
      <c r="AS26" s="20"/>
      <c r="AT26" s="201"/>
      <c r="AU26" s="20"/>
      <c r="AV26" s="20"/>
      <c r="AW26" s="20"/>
      <c r="AX26" s="20"/>
      <c r="AY26" s="20"/>
      <c r="AZ26" s="20"/>
      <c r="BA26" s="20"/>
      <c r="BB26" s="20"/>
      <c r="BC26" s="20"/>
      <c r="BD26" s="201"/>
      <c r="BE26" s="21"/>
      <c r="BF26" s="20"/>
      <c r="BG26" s="20"/>
      <c r="BH26" s="20"/>
      <c r="BI26" s="29"/>
      <c r="BJ26" s="29"/>
      <c r="BK26" s="20"/>
      <c r="BL26" s="20"/>
      <c r="BM26" s="20"/>
      <c r="BN26" s="181">
        <f t="shared" si="7"/>
        <v>0</v>
      </c>
      <c r="BO26" s="24"/>
      <c r="BP26" s="179"/>
      <c r="BQ26" s="24">
        <v>43318</v>
      </c>
      <c r="BR26" s="193">
        <v>6</v>
      </c>
      <c r="BS26" s="22">
        <f t="shared" si="3"/>
        <v>180</v>
      </c>
      <c r="BT26" s="192">
        <f t="shared" si="4"/>
        <v>43498</v>
      </c>
    </row>
    <row r="27" spans="1:72" s="22" customFormat="1" ht="409.5" customHeight="1" x14ac:dyDescent="0.25">
      <c r="A27" s="20"/>
      <c r="B27" s="197"/>
      <c r="C27" s="24"/>
      <c r="D27" s="29"/>
      <c r="E27" s="29"/>
      <c r="F27" s="20"/>
      <c r="G27" s="20"/>
      <c r="H27" s="20"/>
      <c r="I27" s="20"/>
      <c r="J27" s="200"/>
      <c r="K27" s="20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1"/>
      <c r="AM27" s="20"/>
      <c r="AN27" s="20"/>
      <c r="AO27" s="20"/>
      <c r="AP27" s="20"/>
      <c r="AQ27" s="20"/>
      <c r="AR27" s="20"/>
      <c r="AS27" s="20"/>
      <c r="AT27" s="201"/>
      <c r="AU27" s="20"/>
      <c r="AV27" s="20"/>
      <c r="AW27" s="20"/>
      <c r="AX27" s="20"/>
      <c r="AY27" s="20"/>
      <c r="AZ27" s="20"/>
      <c r="BA27" s="20"/>
      <c r="BB27" s="20"/>
      <c r="BC27" s="20"/>
      <c r="BD27" s="201"/>
      <c r="BE27" s="21"/>
      <c r="BF27" s="20"/>
      <c r="BG27" s="21"/>
      <c r="BH27" s="20"/>
      <c r="BI27" s="29"/>
      <c r="BJ27" s="29"/>
      <c r="BK27" s="20"/>
      <c r="BL27" s="20"/>
      <c r="BM27" s="20"/>
      <c r="BN27" s="181">
        <f t="shared" si="7"/>
        <v>0</v>
      </c>
      <c r="BO27" s="24"/>
      <c r="BP27" s="179"/>
      <c r="BQ27" s="24">
        <v>43326</v>
      </c>
      <c r="BR27" s="193">
        <v>6</v>
      </c>
      <c r="BS27" s="22">
        <f t="shared" si="3"/>
        <v>180</v>
      </c>
      <c r="BT27" s="192">
        <f t="shared" si="4"/>
        <v>43506</v>
      </c>
    </row>
    <row r="28" spans="1:72" s="22" customFormat="1" ht="409.5" customHeight="1" x14ac:dyDescent="0.25">
      <c r="A28" s="20"/>
      <c r="B28" s="197"/>
      <c r="C28" s="24"/>
      <c r="D28" s="29"/>
      <c r="E28" s="29"/>
      <c r="F28" s="20"/>
      <c r="G28" s="20"/>
      <c r="H28" s="20"/>
      <c r="I28" s="20"/>
      <c r="J28" s="200"/>
      <c r="K28" s="20"/>
      <c r="L28" s="20"/>
      <c r="M28" s="20"/>
      <c r="N28" s="21"/>
      <c r="O28" s="21"/>
      <c r="P28" s="21"/>
      <c r="Q28" s="21"/>
      <c r="R28" s="21"/>
      <c r="S28" s="21"/>
      <c r="T28" s="21"/>
      <c r="U28" s="21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1"/>
      <c r="AM28" s="20"/>
      <c r="AN28" s="20"/>
      <c r="AO28" s="20"/>
      <c r="AP28" s="20"/>
      <c r="AQ28" s="20"/>
      <c r="AR28" s="20"/>
      <c r="AS28" s="20"/>
      <c r="AT28" s="201"/>
      <c r="AU28" s="20"/>
      <c r="AV28" s="20"/>
      <c r="AW28" s="20"/>
      <c r="AX28" s="20"/>
      <c r="AY28" s="20"/>
      <c r="AZ28" s="20"/>
      <c r="BA28" s="20"/>
      <c r="BB28" s="20"/>
      <c r="BC28" s="20"/>
      <c r="BD28" s="201"/>
      <c r="BE28" s="21"/>
      <c r="BF28" s="20"/>
      <c r="BG28" s="20"/>
      <c r="BH28" s="20"/>
      <c r="BI28" s="29"/>
      <c r="BJ28" s="29"/>
      <c r="BK28" s="20"/>
      <c r="BL28" s="20"/>
      <c r="BM28" s="20"/>
      <c r="BN28" s="181">
        <f t="shared" si="7"/>
        <v>0</v>
      </c>
      <c r="BO28" s="24"/>
      <c r="BP28" s="179"/>
      <c r="BQ28" s="24">
        <v>43313</v>
      </c>
      <c r="BR28" s="193">
        <v>6</v>
      </c>
      <c r="BS28" s="22">
        <f t="shared" si="3"/>
        <v>180</v>
      </c>
      <c r="BT28" s="192">
        <f t="shared" si="4"/>
        <v>43493</v>
      </c>
    </row>
    <row r="29" spans="1:72" s="22" customFormat="1" ht="339.75" customHeight="1" x14ac:dyDescent="0.25">
      <c r="A29" s="20"/>
      <c r="B29" s="197"/>
      <c r="C29" s="24"/>
      <c r="D29" s="29"/>
      <c r="E29" s="29"/>
      <c r="F29" s="20"/>
      <c r="G29" s="20"/>
      <c r="H29" s="20"/>
      <c r="I29" s="20"/>
      <c r="J29" s="200"/>
      <c r="K29" s="20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1"/>
      <c r="AM29" s="20"/>
      <c r="AN29" s="20"/>
      <c r="AO29" s="20"/>
      <c r="AP29" s="20"/>
      <c r="AQ29" s="20"/>
      <c r="AR29" s="20"/>
      <c r="AS29" s="20"/>
      <c r="AT29" s="201"/>
      <c r="AU29" s="20"/>
      <c r="AV29" s="20"/>
      <c r="AW29" s="20"/>
      <c r="AX29" s="20"/>
      <c r="AY29" s="20"/>
      <c r="AZ29" s="20"/>
      <c r="BA29" s="20"/>
      <c r="BB29" s="20"/>
      <c r="BC29" s="20"/>
      <c r="BD29" s="201"/>
      <c r="BE29" s="20"/>
      <c r="BF29" s="20"/>
      <c r="BG29" s="20"/>
      <c r="BH29" s="20"/>
      <c r="BI29" s="20"/>
      <c r="BJ29" s="20"/>
      <c r="BK29" s="20"/>
      <c r="BL29" s="20"/>
      <c r="BM29" s="20"/>
      <c r="BN29" s="181">
        <f t="shared" ref="BN29:BN33" si="8">W29+Y29+AA29+AC29+AE29+AG29+AI29+AM29+AO29+AQ29+AS29+AU29+AW29+AY29+BA29+BC29+BE29+BG29+BI29+BK29+BM29</f>
        <v>0</v>
      </c>
      <c r="BO29" s="24"/>
      <c r="BP29" s="179"/>
      <c r="BQ29" s="24">
        <v>43318</v>
      </c>
      <c r="BR29" s="193">
        <v>6</v>
      </c>
      <c r="BS29" s="22">
        <f t="shared" si="3"/>
        <v>180</v>
      </c>
      <c r="BT29" s="192">
        <f t="shared" si="4"/>
        <v>43498</v>
      </c>
    </row>
    <row r="30" spans="1:72" s="22" customFormat="1" ht="294.75" customHeight="1" x14ac:dyDescent="0.25">
      <c r="A30" s="20"/>
      <c r="B30" s="197"/>
      <c r="C30" s="24"/>
      <c r="D30" s="29"/>
      <c r="E30" s="29"/>
      <c r="F30" s="20"/>
      <c r="G30" s="20"/>
      <c r="H30" s="20"/>
      <c r="I30" s="20"/>
      <c r="J30" s="200"/>
      <c r="K30" s="20"/>
      <c r="L30" s="20"/>
      <c r="M30" s="20"/>
      <c r="N30" s="21"/>
      <c r="O30" s="21"/>
      <c r="P30" s="21"/>
      <c r="Q30" s="21"/>
      <c r="R30" s="21"/>
      <c r="S30" s="21"/>
      <c r="T30" s="21"/>
      <c r="U30" s="21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1"/>
      <c r="AM30" s="20"/>
      <c r="AN30" s="20"/>
      <c r="AO30" s="20"/>
      <c r="AP30" s="20"/>
      <c r="AQ30" s="20"/>
      <c r="AR30" s="20"/>
      <c r="AS30" s="20"/>
      <c r="AT30" s="201"/>
      <c r="AU30" s="20"/>
      <c r="AV30" s="20"/>
      <c r="AW30" s="20"/>
      <c r="AX30" s="20"/>
      <c r="AY30" s="20"/>
      <c r="AZ30" s="20"/>
      <c r="BA30" s="20"/>
      <c r="BB30" s="20"/>
      <c r="BC30" s="20"/>
      <c r="BD30" s="201"/>
      <c r="BE30" s="21"/>
      <c r="BF30" s="20"/>
      <c r="BG30" s="20"/>
      <c r="BH30" s="20"/>
      <c r="BI30" s="20"/>
      <c r="BJ30" s="20"/>
      <c r="BK30" s="20"/>
      <c r="BL30" s="20"/>
      <c r="BM30" s="20"/>
      <c r="BN30" s="181">
        <f t="shared" si="8"/>
        <v>0</v>
      </c>
      <c r="BO30" s="24"/>
      <c r="BP30" s="179"/>
      <c r="BQ30" s="24">
        <v>43313</v>
      </c>
      <c r="BR30" s="193">
        <v>6</v>
      </c>
      <c r="BS30" s="22">
        <f t="shared" si="3"/>
        <v>180</v>
      </c>
      <c r="BT30" s="192">
        <f t="shared" si="4"/>
        <v>43493</v>
      </c>
    </row>
    <row r="31" spans="1:72" s="22" customFormat="1" ht="409.6" customHeight="1" x14ac:dyDescent="0.25">
      <c r="A31" s="20"/>
      <c r="B31" s="197"/>
      <c r="C31" s="24"/>
      <c r="D31" s="29"/>
      <c r="E31" s="29"/>
      <c r="F31" s="20"/>
      <c r="G31" s="20"/>
      <c r="H31" s="20"/>
      <c r="I31" s="20"/>
      <c r="J31" s="200"/>
      <c r="K31" s="20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1"/>
      <c r="AM31" s="20"/>
      <c r="AN31" s="20"/>
      <c r="AO31" s="20"/>
      <c r="AP31" s="20"/>
      <c r="AQ31" s="20"/>
      <c r="AR31" s="20"/>
      <c r="AS31" s="20"/>
      <c r="AT31" s="201"/>
      <c r="AU31" s="20"/>
      <c r="AV31" s="20"/>
      <c r="AW31" s="20"/>
      <c r="AX31" s="20"/>
      <c r="AY31" s="20"/>
      <c r="AZ31" s="20"/>
      <c r="BA31" s="20"/>
      <c r="BB31" s="20"/>
      <c r="BC31" s="20"/>
      <c r="BD31" s="201"/>
      <c r="BE31" s="20"/>
      <c r="BF31" s="29"/>
      <c r="BG31" s="20"/>
      <c r="BH31" s="20"/>
      <c r="BI31" s="20"/>
      <c r="BJ31" s="20"/>
      <c r="BK31" s="20"/>
      <c r="BL31" s="20"/>
      <c r="BM31" s="20"/>
      <c r="BN31" s="181">
        <f t="shared" si="8"/>
        <v>0</v>
      </c>
      <c r="BO31" s="24"/>
      <c r="BP31" s="179"/>
      <c r="BQ31" s="24">
        <v>43314</v>
      </c>
      <c r="BR31" s="193">
        <v>6</v>
      </c>
      <c r="BS31" s="22">
        <f t="shared" si="3"/>
        <v>180</v>
      </c>
      <c r="BT31" s="192">
        <f t="shared" si="4"/>
        <v>43494</v>
      </c>
    </row>
    <row r="32" spans="1:72" s="22" customFormat="1" ht="408.75" customHeight="1" x14ac:dyDescent="0.25">
      <c r="A32" s="20"/>
      <c r="B32" s="197"/>
      <c r="C32" s="24"/>
      <c r="D32" s="29"/>
      <c r="E32" s="29"/>
      <c r="F32" s="20"/>
      <c r="G32" s="20"/>
      <c r="H32" s="20"/>
      <c r="I32" s="20"/>
      <c r="J32" s="200"/>
      <c r="K32" s="20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1"/>
      <c r="AM32" s="20"/>
      <c r="AN32" s="20"/>
      <c r="AO32" s="20"/>
      <c r="AP32" s="20"/>
      <c r="AQ32" s="20"/>
      <c r="AR32" s="20"/>
      <c r="AS32" s="20"/>
      <c r="AT32" s="201"/>
      <c r="AU32" s="20"/>
      <c r="AV32" s="20"/>
      <c r="AW32" s="20"/>
      <c r="AX32" s="20"/>
      <c r="AY32" s="20"/>
      <c r="AZ32" s="20"/>
      <c r="BA32" s="20"/>
      <c r="BB32" s="20"/>
      <c r="BC32" s="20"/>
      <c r="BD32" s="201"/>
      <c r="BE32" s="20"/>
      <c r="BF32" s="20"/>
      <c r="BG32" s="20"/>
      <c r="BH32" s="20"/>
      <c r="BI32" s="20"/>
      <c r="BJ32" s="20"/>
      <c r="BK32" s="20"/>
      <c r="BL32" s="20"/>
      <c r="BM32" s="20"/>
      <c r="BN32" s="181">
        <f t="shared" si="8"/>
        <v>0</v>
      </c>
      <c r="BO32" s="24"/>
      <c r="BP32" s="179"/>
      <c r="BQ32" s="24">
        <v>43326</v>
      </c>
      <c r="BR32" s="193">
        <v>12</v>
      </c>
      <c r="BS32" s="22">
        <f t="shared" si="3"/>
        <v>360</v>
      </c>
      <c r="BT32" s="192">
        <f t="shared" si="4"/>
        <v>43686</v>
      </c>
    </row>
    <row r="33" spans="1:73" s="22" customFormat="1" ht="194.25" customHeight="1" x14ac:dyDescent="0.25">
      <c r="A33" s="20"/>
      <c r="B33" s="197"/>
      <c r="C33" s="24"/>
      <c r="D33" s="20"/>
      <c r="E33" s="20"/>
      <c r="F33" s="20"/>
      <c r="G33" s="20"/>
      <c r="H33" s="20"/>
      <c r="I33" s="20"/>
      <c r="J33" s="200"/>
      <c r="K33" s="20"/>
      <c r="L33" s="20"/>
      <c r="M33" s="20"/>
      <c r="N33" s="20"/>
      <c r="O33" s="23"/>
      <c r="P33" s="23"/>
      <c r="Q33" s="23"/>
      <c r="R33" s="23"/>
      <c r="S33" s="23"/>
      <c r="T33" s="23"/>
      <c r="U33" s="23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1"/>
      <c r="AJ33" s="21"/>
      <c r="AK33" s="20"/>
      <c r="AL33" s="201"/>
      <c r="AM33" s="21"/>
      <c r="AN33" s="21"/>
      <c r="AO33" s="20"/>
      <c r="AP33" s="20"/>
      <c r="AQ33" s="20"/>
      <c r="AR33" s="20"/>
      <c r="AS33" s="20"/>
      <c r="AT33" s="201"/>
      <c r="AU33" s="20"/>
      <c r="AV33" s="20"/>
      <c r="AW33" s="20"/>
      <c r="AX33" s="20"/>
      <c r="AY33" s="20"/>
      <c r="AZ33" s="20"/>
      <c r="BA33" s="20"/>
      <c r="BB33" s="20"/>
      <c r="BC33" s="20"/>
      <c r="BD33" s="201"/>
      <c r="BE33" s="20"/>
      <c r="BF33" s="20"/>
      <c r="BG33" s="20"/>
      <c r="BH33" s="20"/>
      <c r="BI33" s="20"/>
      <c r="BJ33" s="20"/>
      <c r="BK33" s="20"/>
      <c r="BL33" s="20"/>
      <c r="BM33" s="20"/>
      <c r="BN33" s="181">
        <f t="shared" si="8"/>
        <v>0</v>
      </c>
      <c r="BO33" s="24"/>
      <c r="BP33" s="179"/>
      <c r="BQ33" s="194">
        <v>43313</v>
      </c>
      <c r="BR33" s="193">
        <v>12</v>
      </c>
      <c r="BS33" s="22">
        <f t="shared" si="3"/>
        <v>360</v>
      </c>
      <c r="BT33" s="192">
        <f t="shared" si="4"/>
        <v>43673</v>
      </c>
    </row>
    <row r="34" spans="1:73" s="22" customFormat="1" ht="409.6" customHeight="1" x14ac:dyDescent="0.25">
      <c r="A34" s="20"/>
      <c r="B34" s="197"/>
      <c r="C34" s="24"/>
      <c r="D34" s="20"/>
      <c r="E34" s="20"/>
      <c r="F34" s="20"/>
      <c r="G34" s="20"/>
      <c r="H34" s="20"/>
      <c r="I34" s="20"/>
      <c r="J34" s="200"/>
      <c r="K34" s="20"/>
      <c r="L34" s="20"/>
      <c r="M34" s="20"/>
      <c r="N34" s="20"/>
      <c r="O34" s="20"/>
      <c r="P34" s="20"/>
      <c r="Q34" s="29"/>
      <c r="R34" s="29"/>
      <c r="S34" s="29"/>
      <c r="T34" s="29"/>
      <c r="U34" s="29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1"/>
      <c r="AM34" s="20"/>
      <c r="AN34" s="20"/>
      <c r="AO34" s="20"/>
      <c r="AP34" s="20"/>
      <c r="AQ34" s="20"/>
      <c r="AR34" s="20"/>
      <c r="AS34" s="20"/>
      <c r="AT34" s="201"/>
      <c r="AU34" s="20"/>
      <c r="AV34" s="20"/>
      <c r="AW34" s="20"/>
      <c r="AX34" s="20"/>
      <c r="AY34" s="20"/>
      <c r="AZ34" s="20"/>
      <c r="BA34" s="20"/>
      <c r="BB34" s="20"/>
      <c r="BC34" s="20"/>
      <c r="BD34" s="201"/>
      <c r="BE34" s="29"/>
      <c r="BF34" s="20"/>
      <c r="BG34" s="20"/>
      <c r="BH34" s="20"/>
      <c r="BI34" s="20"/>
      <c r="BJ34" s="20"/>
      <c r="BK34" s="20"/>
      <c r="BL34" s="20"/>
      <c r="BM34" s="20"/>
      <c r="BN34" s="181">
        <f t="shared" ref="BN34:BN58" si="9">W34+Y34+AA34+AC34+AE34+AG34+AI34+AM34+AO34+AQ34+AS34+AU34+AW34+AY34+BA34+BC34+BE34+BG34+BI34+BK34+BM34</f>
        <v>0</v>
      </c>
      <c r="BO34" s="24"/>
      <c r="BP34" s="179"/>
      <c r="BQ34" s="194">
        <v>43314</v>
      </c>
      <c r="BR34" s="193">
        <v>6</v>
      </c>
      <c r="BS34" s="22">
        <f t="shared" si="3"/>
        <v>180</v>
      </c>
      <c r="BT34" s="192">
        <f t="shared" si="4"/>
        <v>43494</v>
      </c>
    </row>
    <row r="35" spans="1:73" s="22" customFormat="1" ht="302.25" customHeight="1" x14ac:dyDescent="0.25">
      <c r="A35" s="20"/>
      <c r="B35" s="197"/>
      <c r="C35" s="24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9"/>
      <c r="R35" s="29"/>
      <c r="S35" s="29"/>
      <c r="T35" s="29"/>
      <c r="U35" s="29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1"/>
      <c r="AM35" s="20"/>
      <c r="AN35" s="20"/>
      <c r="AO35" s="20"/>
      <c r="AP35" s="20"/>
      <c r="AQ35" s="20"/>
      <c r="AR35" s="20"/>
      <c r="AS35" s="20"/>
      <c r="AT35" s="201"/>
      <c r="AU35" s="20"/>
      <c r="AV35" s="20"/>
      <c r="AW35" s="20"/>
      <c r="AX35" s="20"/>
      <c r="AY35" s="20"/>
      <c r="AZ35" s="20"/>
      <c r="BA35" s="20"/>
      <c r="BB35" s="20"/>
      <c r="BC35" s="20"/>
      <c r="BD35" s="201"/>
      <c r="BE35" s="20"/>
      <c r="BF35" s="20"/>
      <c r="BG35" s="20"/>
      <c r="BH35" s="20"/>
      <c r="BI35" s="20"/>
      <c r="BJ35" s="20"/>
      <c r="BK35" s="20"/>
      <c r="BL35" s="20"/>
      <c r="BM35" s="20"/>
      <c r="BN35" s="181">
        <f t="shared" si="9"/>
        <v>0</v>
      </c>
      <c r="BO35" s="24"/>
      <c r="BP35" s="179"/>
      <c r="BQ35" s="194">
        <v>43321</v>
      </c>
      <c r="BR35" s="193">
        <v>6</v>
      </c>
      <c r="BS35" s="22">
        <f t="shared" si="3"/>
        <v>180</v>
      </c>
      <c r="BT35" s="192">
        <f t="shared" si="4"/>
        <v>43501</v>
      </c>
    </row>
    <row r="36" spans="1:73" s="22" customFormat="1" ht="409.6" customHeight="1" x14ac:dyDescent="0.25">
      <c r="A36" s="20"/>
      <c r="B36" s="197"/>
      <c r="C36" s="24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9"/>
      <c r="P36" s="29"/>
      <c r="Q36" s="29"/>
      <c r="R36" s="29"/>
      <c r="S36" s="29"/>
      <c r="T36" s="29"/>
      <c r="U36" s="29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1"/>
      <c r="AM36" s="20"/>
      <c r="AN36" s="20"/>
      <c r="AO36" s="20"/>
      <c r="AP36" s="20"/>
      <c r="AQ36" s="20"/>
      <c r="AR36" s="20"/>
      <c r="AS36" s="20"/>
      <c r="AT36" s="201"/>
      <c r="AU36" s="20"/>
      <c r="AV36" s="20"/>
      <c r="AW36" s="20"/>
      <c r="AX36" s="20"/>
      <c r="AY36" s="20"/>
      <c r="AZ36" s="20"/>
      <c r="BA36" s="20"/>
      <c r="BB36" s="20"/>
      <c r="BC36" s="20"/>
      <c r="BD36" s="201"/>
      <c r="BE36" s="20"/>
      <c r="BF36" s="20"/>
      <c r="BG36" s="20"/>
      <c r="BH36" s="20"/>
      <c r="BI36" s="20"/>
      <c r="BJ36" s="20"/>
      <c r="BK36" s="20"/>
      <c r="BL36" s="20"/>
      <c r="BM36" s="20"/>
      <c r="BN36" s="181">
        <f t="shared" si="9"/>
        <v>0</v>
      </c>
      <c r="BO36" s="24"/>
      <c r="BP36" s="179"/>
      <c r="BQ36" s="194">
        <v>43318</v>
      </c>
      <c r="BR36" s="193">
        <v>6</v>
      </c>
      <c r="BS36" s="22">
        <f t="shared" si="3"/>
        <v>180</v>
      </c>
      <c r="BT36" s="192">
        <f t="shared" si="4"/>
        <v>43498</v>
      </c>
    </row>
    <row r="37" spans="1:73" s="22" customFormat="1" ht="164.2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9"/>
      <c r="R37" s="29"/>
      <c r="S37" s="29"/>
      <c r="T37" s="29"/>
      <c r="U37" s="29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9"/>
      <c r="AJ37" s="21"/>
      <c r="AK37" s="21"/>
      <c r="AL37" s="201"/>
      <c r="AM37" s="29"/>
      <c r="AN37" s="21"/>
      <c r="AO37" s="21"/>
      <c r="AP37" s="21"/>
      <c r="AQ37" s="21"/>
      <c r="AR37" s="21"/>
      <c r="AS37" s="21"/>
      <c r="AT37" s="201"/>
      <c r="AU37" s="29"/>
      <c r="AV37" s="21"/>
      <c r="AW37" s="21"/>
      <c r="AX37" s="21"/>
      <c r="AY37" s="21"/>
      <c r="AZ37" s="21"/>
      <c r="BA37" s="21"/>
      <c r="BB37" s="21"/>
      <c r="BC37" s="21"/>
      <c r="BD37" s="201"/>
      <c r="BE37" s="29"/>
      <c r="BF37" s="20"/>
      <c r="BG37" s="21"/>
      <c r="BH37" s="20"/>
      <c r="BI37" s="23"/>
      <c r="BJ37" s="23"/>
      <c r="BK37" s="21"/>
      <c r="BL37" s="21"/>
      <c r="BM37" s="21"/>
      <c r="BN37" s="181">
        <f t="shared" si="9"/>
        <v>0</v>
      </c>
      <c r="BO37" s="24"/>
      <c r="BP37" s="21"/>
      <c r="BQ37" s="194">
        <v>43314</v>
      </c>
      <c r="BR37" s="193">
        <v>6</v>
      </c>
      <c r="BS37" s="22">
        <f t="shared" si="3"/>
        <v>180</v>
      </c>
      <c r="BT37" s="192">
        <f t="shared" si="4"/>
        <v>43494</v>
      </c>
      <c r="BU37" s="25"/>
    </row>
    <row r="38" spans="1:73" s="22" customFormat="1" ht="222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9"/>
      <c r="P38" s="29"/>
      <c r="Q38" s="29"/>
      <c r="R38" s="29"/>
      <c r="S38" s="29"/>
      <c r="T38" s="29"/>
      <c r="U38" s="29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181"/>
      <c r="AU38" s="21"/>
      <c r="AV38" s="21"/>
      <c r="AW38" s="21"/>
      <c r="AX38" s="21"/>
      <c r="AY38" s="21"/>
      <c r="AZ38" s="21"/>
      <c r="BA38" s="21"/>
      <c r="BB38" s="21"/>
      <c r="BC38" s="21"/>
      <c r="BD38" s="201"/>
      <c r="BE38" s="21"/>
      <c r="BF38" s="20"/>
      <c r="BG38" s="21"/>
      <c r="BH38" s="20"/>
      <c r="BI38" s="23"/>
      <c r="BJ38" s="23"/>
      <c r="BK38" s="21"/>
      <c r="BL38" s="21"/>
      <c r="BM38" s="21"/>
      <c r="BN38" s="181">
        <f t="shared" si="9"/>
        <v>0</v>
      </c>
      <c r="BO38" s="24"/>
      <c r="BP38" s="21"/>
      <c r="BQ38" s="194">
        <v>43314</v>
      </c>
      <c r="BR38" s="193">
        <v>6</v>
      </c>
      <c r="BS38" s="22">
        <f t="shared" si="3"/>
        <v>180</v>
      </c>
      <c r="BT38" s="192">
        <f t="shared" si="4"/>
        <v>43494</v>
      </c>
      <c r="BU38" s="25"/>
    </row>
    <row r="39" spans="1:73" s="22" customFormat="1" ht="244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9"/>
      <c r="P39" s="29"/>
      <c r="Q39" s="29"/>
      <c r="R39" s="29"/>
      <c r="S39" s="29"/>
      <c r="T39" s="29"/>
      <c r="U39" s="29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181"/>
      <c r="AU39" s="21"/>
      <c r="AV39" s="21"/>
      <c r="AW39" s="21"/>
      <c r="AX39" s="21"/>
      <c r="AY39" s="21"/>
      <c r="AZ39" s="21"/>
      <c r="BA39" s="21"/>
      <c r="BB39" s="21"/>
      <c r="BC39" s="21"/>
      <c r="BD39" s="201"/>
      <c r="BE39" s="21"/>
      <c r="BF39" s="20"/>
      <c r="BG39" s="21"/>
      <c r="BH39" s="20"/>
      <c r="BI39" s="23"/>
      <c r="BJ39" s="23"/>
      <c r="BK39" s="21"/>
      <c r="BL39" s="21"/>
      <c r="BM39" s="21"/>
      <c r="BN39" s="181">
        <f t="shared" si="9"/>
        <v>0</v>
      </c>
      <c r="BO39" s="24"/>
      <c r="BP39" s="21"/>
      <c r="BQ39" s="194">
        <v>43314</v>
      </c>
      <c r="BR39" s="193">
        <v>6</v>
      </c>
      <c r="BS39" s="22">
        <f t="shared" si="3"/>
        <v>180</v>
      </c>
      <c r="BT39" s="192">
        <f t="shared" si="4"/>
        <v>43494</v>
      </c>
      <c r="BU39" s="25"/>
    </row>
    <row r="40" spans="1:73" s="22" customFormat="1" ht="179.2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9"/>
      <c r="P40" s="29"/>
      <c r="Q40" s="29"/>
      <c r="R40" s="29"/>
      <c r="S40" s="29"/>
      <c r="T40" s="29"/>
      <c r="U40" s="29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181"/>
      <c r="AU40" s="21"/>
      <c r="AV40" s="21"/>
      <c r="AW40" s="21"/>
      <c r="AX40" s="21"/>
      <c r="AY40" s="21"/>
      <c r="AZ40" s="21"/>
      <c r="BA40" s="21"/>
      <c r="BB40" s="21"/>
      <c r="BC40" s="21"/>
      <c r="BD40" s="201"/>
      <c r="BE40" s="21"/>
      <c r="BF40" s="20"/>
      <c r="BG40" s="21"/>
      <c r="BH40" s="20"/>
      <c r="BI40" s="23"/>
      <c r="BJ40" s="23"/>
      <c r="BK40" s="21"/>
      <c r="BL40" s="21"/>
      <c r="BM40" s="21"/>
      <c r="BN40" s="181">
        <f t="shared" si="9"/>
        <v>0</v>
      </c>
      <c r="BO40" s="24"/>
      <c r="BP40" s="21"/>
      <c r="BQ40" s="194">
        <v>43318</v>
      </c>
      <c r="BR40" s="193">
        <v>12</v>
      </c>
      <c r="BS40" s="22">
        <f t="shared" si="3"/>
        <v>360</v>
      </c>
      <c r="BT40" s="192">
        <f t="shared" si="4"/>
        <v>43678</v>
      </c>
      <c r="BU40" s="25"/>
    </row>
    <row r="41" spans="1:73" s="22" customFormat="1" ht="25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9"/>
      <c r="R41" s="29"/>
      <c r="S41" s="29"/>
      <c r="T41" s="29"/>
      <c r="U41" s="29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181"/>
      <c r="AU41" s="21"/>
      <c r="AV41" s="21"/>
      <c r="AW41" s="21"/>
      <c r="AX41" s="21"/>
      <c r="AY41" s="21"/>
      <c r="AZ41" s="21"/>
      <c r="BA41" s="21"/>
      <c r="BB41" s="21"/>
      <c r="BC41" s="21"/>
      <c r="BD41" s="201"/>
      <c r="BE41" s="20"/>
      <c r="BF41" s="20"/>
      <c r="BG41" s="21"/>
      <c r="BH41" s="20"/>
      <c r="BI41" s="23"/>
      <c r="BJ41" s="23"/>
      <c r="BK41" s="21"/>
      <c r="BL41" s="21"/>
      <c r="BM41" s="21"/>
      <c r="BN41" s="181">
        <f t="shared" si="9"/>
        <v>0</v>
      </c>
      <c r="BO41" s="24"/>
      <c r="BP41" s="21"/>
      <c r="BQ41" s="194">
        <v>43313</v>
      </c>
      <c r="BR41" s="23">
        <v>6</v>
      </c>
      <c r="BS41" s="22">
        <f t="shared" si="3"/>
        <v>180</v>
      </c>
      <c r="BT41" s="192">
        <f t="shared" si="4"/>
        <v>43493</v>
      </c>
      <c r="BU41" s="25"/>
    </row>
    <row r="42" spans="1:73" s="22" customFormat="1" ht="152.2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9"/>
      <c r="R42" s="29"/>
      <c r="S42" s="29"/>
      <c r="T42" s="29"/>
      <c r="U42" s="29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181"/>
      <c r="AU42" s="21"/>
      <c r="AV42" s="21"/>
      <c r="AW42" s="21"/>
      <c r="AX42" s="21"/>
      <c r="AY42" s="21"/>
      <c r="AZ42" s="21"/>
      <c r="BA42" s="21"/>
      <c r="BB42" s="21"/>
      <c r="BC42" s="21"/>
      <c r="BD42" s="201"/>
      <c r="BE42" s="21"/>
      <c r="BF42" s="20"/>
      <c r="BG42" s="21"/>
      <c r="BH42" s="20"/>
      <c r="BI42" s="23"/>
      <c r="BJ42" s="23"/>
      <c r="BK42" s="21"/>
      <c r="BL42" s="21"/>
      <c r="BM42" s="21"/>
      <c r="BN42" s="181">
        <f t="shared" si="9"/>
        <v>0</v>
      </c>
      <c r="BO42" s="24"/>
      <c r="BP42" s="21"/>
      <c r="BQ42" s="194">
        <v>43314</v>
      </c>
      <c r="BR42" s="23">
        <v>6</v>
      </c>
      <c r="BS42" s="22">
        <f t="shared" si="3"/>
        <v>180</v>
      </c>
      <c r="BT42" s="192">
        <f t="shared" si="4"/>
        <v>43494</v>
      </c>
      <c r="BU42" s="25"/>
    </row>
    <row r="43" spans="1:73" s="22" customFormat="1" ht="232.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1"/>
      <c r="M43" s="201"/>
      <c r="N43" s="201"/>
      <c r="O43" s="181"/>
      <c r="P43" s="181"/>
      <c r="Q43" s="181"/>
      <c r="R43" s="181"/>
      <c r="S43" s="181"/>
      <c r="T43" s="181"/>
      <c r="U43" s="18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181"/>
      <c r="AU43" s="21"/>
      <c r="AV43" s="21"/>
      <c r="AW43" s="21"/>
      <c r="AX43" s="21"/>
      <c r="AY43" s="21"/>
      <c r="AZ43" s="21"/>
      <c r="BA43" s="21"/>
      <c r="BB43" s="20"/>
      <c r="BC43" s="29"/>
      <c r="BD43" s="201"/>
      <c r="BE43" s="181"/>
      <c r="BF43" s="29"/>
      <c r="BG43" s="21"/>
      <c r="BH43" s="20"/>
      <c r="BI43" s="23"/>
      <c r="BJ43" s="23"/>
      <c r="BK43" s="21"/>
      <c r="BL43" s="21"/>
      <c r="BM43" s="21"/>
      <c r="BN43" s="181">
        <f t="shared" si="9"/>
        <v>0</v>
      </c>
      <c r="BO43" s="24"/>
      <c r="BP43" s="21"/>
      <c r="BQ43" s="194">
        <v>43314</v>
      </c>
      <c r="BR43" s="23">
        <v>6</v>
      </c>
      <c r="BS43" s="22">
        <f t="shared" si="3"/>
        <v>180</v>
      </c>
      <c r="BT43" s="192">
        <f t="shared" si="4"/>
        <v>43494</v>
      </c>
      <c r="BU43" s="25"/>
    </row>
    <row r="44" spans="1:73" s="22" customFormat="1" ht="132.7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1"/>
      <c r="M44" s="201"/>
      <c r="N44" s="201"/>
      <c r="O44" s="181"/>
      <c r="P44" s="181"/>
      <c r="Q44" s="181"/>
      <c r="R44" s="181"/>
      <c r="S44" s="181"/>
      <c r="T44" s="181"/>
      <c r="U44" s="18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181"/>
      <c r="AU44" s="21"/>
      <c r="AV44" s="21"/>
      <c r="AW44" s="21"/>
      <c r="AX44" s="21"/>
      <c r="AY44" s="21"/>
      <c r="AZ44" s="21"/>
      <c r="BA44" s="21"/>
      <c r="BB44" s="20"/>
      <c r="BC44" s="29"/>
      <c r="BD44" s="201"/>
      <c r="BE44" s="29"/>
      <c r="BF44" s="29"/>
      <c r="BG44" s="21"/>
      <c r="BH44" s="20"/>
      <c r="BI44" s="23"/>
      <c r="BJ44" s="23"/>
      <c r="BK44" s="21"/>
      <c r="BL44" s="21"/>
      <c r="BM44" s="21"/>
      <c r="BN44" s="181">
        <f t="shared" si="9"/>
        <v>0</v>
      </c>
      <c r="BO44" s="24"/>
      <c r="BP44" s="21"/>
      <c r="BQ44" s="194">
        <v>43313</v>
      </c>
      <c r="BR44" s="23">
        <v>6</v>
      </c>
      <c r="BS44" s="22">
        <f t="shared" si="3"/>
        <v>180</v>
      </c>
      <c r="BT44" s="192">
        <f t="shared" si="4"/>
        <v>43493</v>
      </c>
      <c r="BU44" s="25"/>
    </row>
    <row r="45" spans="1:73" s="22" customFormat="1" ht="232.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9"/>
      <c r="P45" s="29"/>
      <c r="Q45" s="29"/>
      <c r="R45" s="29"/>
      <c r="S45" s="29"/>
      <c r="T45" s="29"/>
      <c r="U45" s="29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181"/>
      <c r="AU45" s="21"/>
      <c r="AV45" s="21"/>
      <c r="AW45" s="21"/>
      <c r="AX45" s="21"/>
      <c r="AY45" s="21"/>
      <c r="AZ45" s="21"/>
      <c r="BA45" s="21"/>
      <c r="BB45" s="20"/>
      <c r="BC45" s="29"/>
      <c r="BD45" s="201"/>
      <c r="BE45" s="29"/>
      <c r="BF45" s="29"/>
      <c r="BG45" s="21"/>
      <c r="BH45" s="20"/>
      <c r="BI45" s="23"/>
      <c r="BJ45" s="23"/>
      <c r="BK45" s="21"/>
      <c r="BL45" s="21"/>
      <c r="BM45" s="21"/>
      <c r="BN45" s="181">
        <f t="shared" si="9"/>
        <v>0</v>
      </c>
      <c r="BO45" s="24"/>
      <c r="BP45" s="21"/>
      <c r="BQ45" s="194">
        <v>43318</v>
      </c>
      <c r="BR45" s="23">
        <v>6</v>
      </c>
      <c r="BS45" s="22">
        <f t="shared" si="3"/>
        <v>180</v>
      </c>
      <c r="BT45" s="192">
        <f t="shared" si="4"/>
        <v>43498</v>
      </c>
      <c r="BU45" s="25"/>
    </row>
    <row r="46" spans="1:73" s="22" customFormat="1" ht="140.2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9"/>
      <c r="P46" s="29"/>
      <c r="Q46" s="29"/>
      <c r="R46" s="29"/>
      <c r="S46" s="29"/>
      <c r="T46" s="29"/>
      <c r="U46" s="29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181"/>
      <c r="AU46" s="21"/>
      <c r="AV46" s="21"/>
      <c r="AW46" s="21"/>
      <c r="AX46" s="21"/>
      <c r="AY46" s="21"/>
      <c r="AZ46" s="21"/>
      <c r="BA46" s="21"/>
      <c r="BB46" s="20"/>
      <c r="BC46" s="29"/>
      <c r="BD46" s="201"/>
      <c r="BE46" s="29"/>
      <c r="BF46" s="29"/>
      <c r="BG46" s="21"/>
      <c r="BH46" s="20"/>
      <c r="BI46" s="23"/>
      <c r="BJ46" s="23"/>
      <c r="BK46" s="21"/>
      <c r="BL46" s="21"/>
      <c r="BM46" s="21"/>
      <c r="BN46" s="181">
        <f t="shared" si="9"/>
        <v>0</v>
      </c>
      <c r="BO46" s="24"/>
      <c r="BP46" s="21"/>
      <c r="BQ46" s="194">
        <v>43320</v>
      </c>
      <c r="BR46" s="23">
        <v>6</v>
      </c>
      <c r="BS46" s="22">
        <f t="shared" si="3"/>
        <v>180</v>
      </c>
      <c r="BT46" s="192">
        <f t="shared" si="4"/>
        <v>43500</v>
      </c>
      <c r="BU46" s="25"/>
    </row>
    <row r="47" spans="1:73" s="22" customFormat="1" ht="232.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9"/>
      <c r="O47" s="29"/>
      <c r="P47" s="29"/>
      <c r="Q47" s="29"/>
      <c r="R47" s="29"/>
      <c r="S47" s="29"/>
      <c r="T47" s="29"/>
      <c r="U47" s="29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181"/>
      <c r="AU47" s="21"/>
      <c r="AV47" s="21"/>
      <c r="AW47" s="21"/>
      <c r="AX47" s="21"/>
      <c r="AY47" s="21"/>
      <c r="AZ47" s="21"/>
      <c r="BA47" s="21"/>
      <c r="BB47" s="20"/>
      <c r="BC47" s="29"/>
      <c r="BD47" s="201"/>
      <c r="BE47" s="29"/>
      <c r="BF47" s="29"/>
      <c r="BG47" s="21"/>
      <c r="BH47" s="20"/>
      <c r="BI47" s="23"/>
      <c r="BJ47" s="23"/>
      <c r="BK47" s="21"/>
      <c r="BL47" s="21"/>
      <c r="BM47" s="21"/>
      <c r="BN47" s="181">
        <f t="shared" si="9"/>
        <v>0</v>
      </c>
      <c r="BO47" s="24"/>
      <c r="BP47" s="21"/>
      <c r="BQ47" s="194">
        <v>43320</v>
      </c>
      <c r="BR47" s="23">
        <v>6</v>
      </c>
      <c r="BS47" s="22">
        <f t="shared" si="3"/>
        <v>180</v>
      </c>
      <c r="BT47" s="192">
        <f t="shared" si="4"/>
        <v>43500</v>
      </c>
      <c r="BU47" s="25"/>
    </row>
    <row r="48" spans="1:73" s="22" customFormat="1" ht="142.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9"/>
      <c r="O48" s="29"/>
      <c r="P48" s="29"/>
      <c r="Q48" s="29"/>
      <c r="R48" s="29"/>
      <c r="S48" s="29"/>
      <c r="T48" s="29"/>
      <c r="U48" s="29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181"/>
      <c r="AU48" s="21"/>
      <c r="AV48" s="21"/>
      <c r="AW48" s="21"/>
      <c r="AX48" s="21"/>
      <c r="AY48" s="21"/>
      <c r="AZ48" s="21"/>
      <c r="BA48" s="21"/>
      <c r="BB48" s="20"/>
      <c r="BC48" s="29"/>
      <c r="BD48" s="201"/>
      <c r="BE48" s="29"/>
      <c r="BF48" s="29"/>
      <c r="BG48" s="21"/>
      <c r="BH48" s="20"/>
      <c r="BI48" s="23"/>
      <c r="BJ48" s="23"/>
      <c r="BK48" s="21"/>
      <c r="BL48" s="21"/>
      <c r="BM48" s="21"/>
      <c r="BN48" s="181">
        <f t="shared" si="9"/>
        <v>0</v>
      </c>
      <c r="BO48" s="24"/>
      <c r="BP48" s="21"/>
      <c r="BQ48" s="194">
        <v>43313</v>
      </c>
      <c r="BR48" s="23">
        <v>6</v>
      </c>
      <c r="BS48" s="22">
        <f t="shared" si="3"/>
        <v>180</v>
      </c>
      <c r="BT48" s="192">
        <f t="shared" si="4"/>
        <v>43493</v>
      </c>
      <c r="BU48" s="25"/>
    </row>
    <row r="49" spans="1:73" s="22" customFormat="1" ht="232.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9"/>
      <c r="P49" s="29"/>
      <c r="Q49" s="29"/>
      <c r="R49" s="29"/>
      <c r="S49" s="29"/>
      <c r="T49" s="29"/>
      <c r="U49" s="29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181"/>
      <c r="AU49" s="21"/>
      <c r="AV49" s="21"/>
      <c r="AW49" s="21"/>
      <c r="AX49" s="21"/>
      <c r="AY49" s="21"/>
      <c r="AZ49" s="21"/>
      <c r="BA49" s="21"/>
      <c r="BB49" s="21"/>
      <c r="BC49" s="21"/>
      <c r="BD49" s="201"/>
      <c r="BE49" s="21"/>
      <c r="BF49" s="20"/>
      <c r="BG49" s="21"/>
      <c r="BH49" s="20"/>
      <c r="BI49" s="23"/>
      <c r="BJ49" s="23"/>
      <c r="BK49" s="21"/>
      <c r="BL49" s="21"/>
      <c r="BM49" s="21"/>
      <c r="BN49" s="181">
        <f t="shared" si="9"/>
        <v>0</v>
      </c>
      <c r="BO49" s="24"/>
      <c r="BP49" s="21"/>
      <c r="BQ49" s="194">
        <v>43314</v>
      </c>
      <c r="BR49" s="23">
        <v>6</v>
      </c>
      <c r="BS49" s="22">
        <f t="shared" si="3"/>
        <v>180</v>
      </c>
      <c r="BT49" s="192">
        <f t="shared" si="4"/>
        <v>43494</v>
      </c>
      <c r="BU49" s="25"/>
    </row>
    <row r="50" spans="1:73" s="22" customFormat="1" ht="289.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1"/>
      <c r="M50" s="201"/>
      <c r="N50" s="201"/>
      <c r="O50" s="182"/>
      <c r="P50" s="182"/>
      <c r="Q50" s="182"/>
      <c r="R50" s="182"/>
      <c r="S50" s="182"/>
      <c r="T50" s="182"/>
      <c r="U50" s="182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181"/>
      <c r="AG50" s="181"/>
      <c r="AH50" s="181"/>
      <c r="AI50" s="20"/>
      <c r="AJ50" s="21"/>
      <c r="AK50" s="21"/>
      <c r="AL50" s="181"/>
      <c r="AM50" s="20"/>
      <c r="AN50" s="21"/>
      <c r="AO50" s="21"/>
      <c r="AP50" s="21"/>
      <c r="AQ50" s="21"/>
      <c r="AR50" s="21"/>
      <c r="AS50" s="21"/>
      <c r="AT50" s="181"/>
      <c r="AU50" s="21"/>
      <c r="AV50" s="21"/>
      <c r="AW50" s="21"/>
      <c r="AX50" s="21"/>
      <c r="AY50" s="21"/>
      <c r="AZ50" s="21"/>
      <c r="BA50" s="21"/>
      <c r="BB50" s="21"/>
      <c r="BC50" s="21"/>
      <c r="BD50" s="201"/>
      <c r="BE50" s="21"/>
      <c r="BF50" s="20"/>
      <c r="BG50" s="21"/>
      <c r="BH50" s="20"/>
      <c r="BI50" s="23"/>
      <c r="BJ50" s="23"/>
      <c r="BK50" s="21"/>
      <c r="BL50" s="21"/>
      <c r="BM50" s="21"/>
      <c r="BN50" s="181">
        <f t="shared" si="9"/>
        <v>0</v>
      </c>
      <c r="BO50" s="24"/>
      <c r="BP50" s="21"/>
      <c r="BQ50" s="194">
        <v>43318</v>
      </c>
      <c r="BR50" s="23">
        <v>6</v>
      </c>
      <c r="BS50" s="22">
        <f t="shared" si="3"/>
        <v>180</v>
      </c>
      <c r="BT50" s="192">
        <f t="shared" si="4"/>
        <v>43498</v>
      </c>
      <c r="BU50" s="25"/>
    </row>
    <row r="51" spans="1:73" s="22" customFormat="1" ht="156.7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0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1"/>
      <c r="AM51" s="21"/>
      <c r="AN51" s="21"/>
      <c r="AO51" s="21"/>
      <c r="AP51" s="21"/>
      <c r="AQ51" s="21"/>
      <c r="AR51" s="21"/>
      <c r="AS51" s="21"/>
      <c r="AT51" s="181"/>
      <c r="AU51" s="21"/>
      <c r="AV51" s="21"/>
      <c r="AW51" s="21"/>
      <c r="AX51" s="21"/>
      <c r="AY51" s="21"/>
      <c r="AZ51" s="21"/>
      <c r="BA51" s="21"/>
      <c r="BB51" s="21"/>
      <c r="BC51" s="21"/>
      <c r="BD51" s="201"/>
      <c r="BE51" s="21"/>
      <c r="BF51" s="20"/>
      <c r="BG51" s="21"/>
      <c r="BH51" s="20"/>
      <c r="BI51" s="23"/>
      <c r="BJ51" s="23"/>
      <c r="BK51" s="21"/>
      <c r="BL51" s="21"/>
      <c r="BM51" s="21"/>
      <c r="BN51" s="181">
        <f t="shared" si="9"/>
        <v>0</v>
      </c>
      <c r="BO51" s="24"/>
      <c r="BP51" s="21"/>
      <c r="BQ51" s="194">
        <v>43318</v>
      </c>
      <c r="BR51" s="23">
        <v>6</v>
      </c>
      <c r="BS51" s="22">
        <f t="shared" si="3"/>
        <v>180</v>
      </c>
      <c r="BT51" s="192">
        <f t="shared" si="4"/>
        <v>43498</v>
      </c>
      <c r="BU51" s="25"/>
    </row>
    <row r="52" spans="1:73" s="22" customFormat="1" ht="156.75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0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181"/>
      <c r="AU52" s="21"/>
      <c r="AV52" s="21"/>
      <c r="AW52" s="21"/>
      <c r="AX52" s="21"/>
      <c r="AY52" s="21"/>
      <c r="AZ52" s="21"/>
      <c r="BA52" s="21"/>
      <c r="BB52" s="21"/>
      <c r="BC52" s="21"/>
      <c r="BD52" s="201"/>
      <c r="BE52" s="21"/>
      <c r="BF52" s="20"/>
      <c r="BG52" s="21"/>
      <c r="BH52" s="20"/>
      <c r="BI52" s="23"/>
      <c r="BJ52" s="23"/>
      <c r="BK52" s="21"/>
      <c r="BL52" s="21"/>
      <c r="BM52" s="21"/>
      <c r="BN52" s="181">
        <f t="shared" si="9"/>
        <v>0</v>
      </c>
      <c r="BO52" s="24"/>
      <c r="BP52" s="21"/>
      <c r="BQ52" s="194">
        <v>43313</v>
      </c>
      <c r="BR52" s="23">
        <v>6</v>
      </c>
      <c r="BS52" s="22">
        <f t="shared" si="3"/>
        <v>180</v>
      </c>
      <c r="BT52" s="192">
        <f t="shared" si="4"/>
        <v>43493</v>
      </c>
      <c r="BU52" s="25"/>
    </row>
    <row r="53" spans="1:73" s="22" customFormat="1" ht="347.25" customHeight="1" x14ac:dyDescent="0.25">
      <c r="A53" s="17"/>
      <c r="B53" s="18"/>
      <c r="C53" s="24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0"/>
      <c r="AJ53" s="20"/>
      <c r="AK53" s="21"/>
      <c r="AL53" s="181"/>
      <c r="AM53" s="20"/>
      <c r="AN53" s="20"/>
      <c r="AO53" s="21"/>
      <c r="AP53" s="21"/>
      <c r="AQ53" s="21"/>
      <c r="AR53" s="21"/>
      <c r="AS53" s="21"/>
      <c r="AT53" s="201"/>
      <c r="AU53" s="21"/>
      <c r="AV53" s="21"/>
      <c r="AW53" s="21"/>
      <c r="AX53" s="21"/>
      <c r="AY53" s="21"/>
      <c r="AZ53" s="21"/>
      <c r="BA53" s="21"/>
      <c r="BB53" s="21"/>
      <c r="BC53" s="21"/>
      <c r="BD53" s="201"/>
      <c r="BE53" s="21"/>
      <c r="BF53" s="20"/>
      <c r="BG53" s="21"/>
      <c r="BH53" s="20"/>
      <c r="BI53" s="23"/>
      <c r="BJ53" s="23"/>
      <c r="BK53" s="21"/>
      <c r="BL53" s="21"/>
      <c r="BM53" s="21"/>
      <c r="BN53" s="181">
        <f t="shared" si="9"/>
        <v>0</v>
      </c>
      <c r="BO53" s="24"/>
      <c r="BP53" s="21"/>
      <c r="BQ53" s="194">
        <v>43318</v>
      </c>
      <c r="BR53" s="23">
        <v>6</v>
      </c>
      <c r="BS53" s="22">
        <f t="shared" si="3"/>
        <v>180</v>
      </c>
      <c r="BT53" s="192">
        <f t="shared" si="4"/>
        <v>43498</v>
      </c>
      <c r="BU53" s="25"/>
    </row>
    <row r="54" spans="1:73" s="22" customFormat="1" ht="129.75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0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1"/>
      <c r="AJ54" s="20"/>
      <c r="AK54" s="21"/>
      <c r="AL54" s="201"/>
      <c r="AM54" s="21"/>
      <c r="AN54" s="20"/>
      <c r="AO54" s="21"/>
      <c r="AP54" s="21"/>
      <c r="AQ54" s="21"/>
      <c r="AR54" s="21"/>
      <c r="AS54" s="21"/>
      <c r="AT54" s="201"/>
      <c r="AU54" s="21"/>
      <c r="AV54" s="21"/>
      <c r="AW54" s="21"/>
      <c r="AX54" s="21"/>
      <c r="AY54" s="21"/>
      <c r="AZ54" s="21"/>
      <c r="BA54" s="21"/>
      <c r="BB54" s="21"/>
      <c r="BC54" s="21"/>
      <c r="BD54" s="201"/>
      <c r="BE54" s="181"/>
      <c r="BF54" s="20"/>
      <c r="BG54" s="21"/>
      <c r="BH54" s="20"/>
      <c r="BI54" s="23"/>
      <c r="BJ54" s="23"/>
      <c r="BK54" s="21"/>
      <c r="BL54" s="21"/>
      <c r="BM54" s="21"/>
      <c r="BN54" s="181">
        <f t="shared" si="9"/>
        <v>0</v>
      </c>
      <c r="BO54" s="24"/>
      <c r="BP54" s="21"/>
      <c r="BQ54" s="194">
        <v>43318</v>
      </c>
      <c r="BR54" s="23">
        <v>12</v>
      </c>
      <c r="BS54" s="22">
        <f t="shared" si="3"/>
        <v>360</v>
      </c>
      <c r="BT54" s="192">
        <f t="shared" si="4"/>
        <v>43678</v>
      </c>
      <c r="BU54" s="25"/>
    </row>
    <row r="55" spans="1:73" s="22" customFormat="1" ht="129.75" customHeight="1" x14ac:dyDescent="0.25">
      <c r="A55" s="17"/>
      <c r="B55" s="18"/>
      <c r="C55" s="24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0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1"/>
      <c r="AJ55" s="20"/>
      <c r="AK55" s="21"/>
      <c r="AL55" s="201"/>
      <c r="AM55" s="21"/>
      <c r="AN55" s="20"/>
      <c r="AO55" s="21"/>
      <c r="AP55" s="21"/>
      <c r="AQ55" s="21"/>
      <c r="AR55" s="21"/>
      <c r="AS55" s="21"/>
      <c r="AT55" s="201"/>
      <c r="AU55" s="21"/>
      <c r="AV55" s="21"/>
      <c r="AW55" s="21"/>
      <c r="AX55" s="21"/>
      <c r="AY55" s="21"/>
      <c r="AZ55" s="21"/>
      <c r="BA55" s="21"/>
      <c r="BB55" s="21"/>
      <c r="BC55" s="21"/>
      <c r="BD55" s="201"/>
      <c r="BE55" s="181"/>
      <c r="BF55" s="20"/>
      <c r="BG55" s="21"/>
      <c r="BH55" s="20"/>
      <c r="BI55" s="23"/>
      <c r="BJ55" s="23"/>
      <c r="BK55" s="21"/>
      <c r="BL55" s="21"/>
      <c r="BM55" s="21"/>
      <c r="BN55" s="181">
        <f t="shared" si="9"/>
        <v>0</v>
      </c>
      <c r="BO55" s="24"/>
      <c r="BP55" s="21"/>
      <c r="BQ55" s="194">
        <v>43318</v>
      </c>
      <c r="BR55" s="23">
        <v>6</v>
      </c>
      <c r="BS55" s="22">
        <f t="shared" si="3"/>
        <v>180</v>
      </c>
      <c r="BT55" s="192">
        <f t="shared" si="4"/>
        <v>43498</v>
      </c>
      <c r="BU55" s="25"/>
    </row>
    <row r="56" spans="1:73" s="22" customFormat="1" ht="409.5" customHeight="1" x14ac:dyDescent="0.25">
      <c r="A56" s="17"/>
      <c r="B56" s="18"/>
      <c r="C56" s="24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9"/>
      <c r="P56" s="29"/>
      <c r="Q56" s="29"/>
      <c r="R56" s="29"/>
      <c r="S56" s="29"/>
      <c r="T56" s="29"/>
      <c r="U56" s="29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201"/>
      <c r="AM56" s="20"/>
      <c r="AN56" s="20"/>
      <c r="AO56" s="21"/>
      <c r="AP56" s="21"/>
      <c r="AQ56" s="21"/>
      <c r="AR56" s="21"/>
      <c r="AS56" s="21"/>
      <c r="AT56" s="201"/>
      <c r="AU56" s="20"/>
      <c r="AV56" s="21"/>
      <c r="AW56" s="21"/>
      <c r="AX56" s="21"/>
      <c r="AY56" s="21"/>
      <c r="AZ56" s="21"/>
      <c r="BA56" s="21"/>
      <c r="BB56" s="21"/>
      <c r="BC56" s="21"/>
      <c r="BD56" s="201"/>
      <c r="BE56" s="20"/>
      <c r="BF56" s="20"/>
      <c r="BG56" s="21"/>
      <c r="BH56" s="20"/>
      <c r="BI56" s="23"/>
      <c r="BJ56" s="23"/>
      <c r="BK56" s="21"/>
      <c r="BL56" s="21"/>
      <c r="BM56" s="21"/>
      <c r="BN56" s="181">
        <f t="shared" si="9"/>
        <v>0</v>
      </c>
      <c r="BO56" s="24"/>
      <c r="BP56" s="21"/>
      <c r="BQ56" s="194">
        <v>43318</v>
      </c>
      <c r="BR56" s="23">
        <v>6</v>
      </c>
      <c r="BS56" s="22">
        <f t="shared" si="3"/>
        <v>180</v>
      </c>
      <c r="BT56" s="192">
        <f t="shared" si="4"/>
        <v>43498</v>
      </c>
      <c r="BU56" s="25"/>
    </row>
    <row r="57" spans="1:73" s="22" customFormat="1" ht="134.25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1"/>
      <c r="O57" s="20"/>
      <c r="P57" s="20"/>
      <c r="Q57" s="20"/>
      <c r="R57" s="20"/>
      <c r="S57" s="20"/>
      <c r="T57" s="20"/>
      <c r="U57" s="20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01"/>
      <c r="AU57" s="23"/>
      <c r="AV57" s="21"/>
      <c r="AW57" s="21"/>
      <c r="AX57" s="21"/>
      <c r="AY57" s="21"/>
      <c r="AZ57" s="21"/>
      <c r="BA57" s="21"/>
      <c r="BB57" s="21"/>
      <c r="BC57" s="21"/>
      <c r="BD57" s="201"/>
      <c r="BE57" s="181"/>
      <c r="BF57" s="20"/>
      <c r="BG57" s="21"/>
      <c r="BH57" s="20"/>
      <c r="BI57" s="23"/>
      <c r="BJ57" s="23"/>
      <c r="BK57" s="21"/>
      <c r="BL57" s="21"/>
      <c r="BM57" s="21"/>
      <c r="BN57" s="181">
        <f t="shared" si="9"/>
        <v>0</v>
      </c>
      <c r="BO57" s="24"/>
      <c r="BP57" s="21"/>
      <c r="BQ57" s="194">
        <v>43320</v>
      </c>
      <c r="BR57" s="23">
        <v>6</v>
      </c>
      <c r="BS57" s="22">
        <f t="shared" si="3"/>
        <v>180</v>
      </c>
      <c r="BT57" s="192">
        <f t="shared" si="4"/>
        <v>43500</v>
      </c>
      <c r="BU57" s="25"/>
    </row>
    <row r="58" spans="1:73" s="22" customFormat="1" ht="134.25" customHeight="1" x14ac:dyDescent="0.25">
      <c r="A58" s="17"/>
      <c r="B58" s="18"/>
      <c r="C58" s="24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201"/>
      <c r="AU58" s="23"/>
      <c r="AV58" s="21"/>
      <c r="AW58" s="21"/>
      <c r="AX58" s="21"/>
      <c r="AY58" s="21"/>
      <c r="AZ58" s="21"/>
      <c r="BA58" s="21"/>
      <c r="BB58" s="21"/>
      <c r="BC58" s="21"/>
      <c r="BD58" s="201"/>
      <c r="BE58" s="181"/>
      <c r="BF58" s="20"/>
      <c r="BG58" s="21"/>
      <c r="BH58" s="20"/>
      <c r="BI58" s="23"/>
      <c r="BJ58" s="23"/>
      <c r="BK58" s="21"/>
      <c r="BL58" s="21"/>
      <c r="BM58" s="21"/>
      <c r="BN58" s="181">
        <f t="shared" si="9"/>
        <v>0</v>
      </c>
      <c r="BO58" s="24"/>
      <c r="BP58" s="21"/>
      <c r="BQ58" s="194">
        <v>43313</v>
      </c>
      <c r="BR58" s="23">
        <v>6</v>
      </c>
      <c r="BS58" s="22">
        <f t="shared" si="3"/>
        <v>180</v>
      </c>
      <c r="BT58" s="192">
        <f t="shared" si="4"/>
        <v>43493</v>
      </c>
      <c r="BU58" s="25"/>
    </row>
    <row r="59" spans="1:73" s="22" customFormat="1" ht="134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201"/>
      <c r="AU59" s="23"/>
      <c r="AV59" s="21"/>
      <c r="AW59" s="21"/>
      <c r="AX59" s="21"/>
      <c r="AY59" s="21"/>
      <c r="AZ59" s="21"/>
      <c r="BA59" s="21"/>
      <c r="BB59" s="21"/>
      <c r="BC59" s="21"/>
      <c r="BD59" s="201"/>
      <c r="BE59" s="181"/>
      <c r="BF59" s="20"/>
      <c r="BG59" s="21"/>
      <c r="BH59" s="20"/>
      <c r="BI59" s="23"/>
      <c r="BJ59" s="23"/>
      <c r="BK59" s="21"/>
      <c r="BL59" s="21"/>
      <c r="BM59" s="21"/>
      <c r="BN59" s="181"/>
      <c r="BO59" s="24"/>
      <c r="BP59" s="21"/>
      <c r="BQ59" s="21">
        <v>43318</v>
      </c>
      <c r="BR59" s="23">
        <v>6</v>
      </c>
      <c r="BS59" s="22">
        <f t="shared" si="3"/>
        <v>180</v>
      </c>
      <c r="BT59" s="192">
        <f t="shared" si="4"/>
        <v>43498</v>
      </c>
      <c r="BU59" s="25"/>
    </row>
    <row r="60" spans="1:73" s="22" customFormat="1" ht="134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1"/>
      <c r="AM60" s="21"/>
      <c r="AN60" s="21"/>
      <c r="AO60" s="21"/>
      <c r="AP60" s="21"/>
      <c r="AQ60" s="21"/>
      <c r="AR60" s="21"/>
      <c r="AS60" s="21"/>
      <c r="AT60" s="201"/>
      <c r="AU60" s="23"/>
      <c r="AV60" s="21"/>
      <c r="AW60" s="21"/>
      <c r="AX60" s="21"/>
      <c r="AY60" s="21"/>
      <c r="AZ60" s="21"/>
      <c r="BA60" s="21"/>
      <c r="BB60" s="21"/>
      <c r="BC60" s="21"/>
      <c r="BD60" s="201"/>
      <c r="BE60" s="181"/>
      <c r="BF60" s="20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21">
        <v>43318</v>
      </c>
      <c r="BR60" s="23">
        <v>6</v>
      </c>
      <c r="BS60" s="22">
        <f t="shared" si="3"/>
        <v>180</v>
      </c>
      <c r="BT60" s="192">
        <f t="shared" si="4"/>
        <v>43498</v>
      </c>
      <c r="BU60" s="25"/>
    </row>
    <row r="61" spans="1:73" s="22" customFormat="1" ht="216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201"/>
      <c r="AU61" s="23"/>
      <c r="AV61" s="21"/>
      <c r="AW61" s="21"/>
      <c r="AX61" s="21"/>
      <c r="AY61" s="21"/>
      <c r="AZ61" s="21"/>
      <c r="BA61" s="21"/>
      <c r="BB61" s="21"/>
      <c r="BC61" s="21"/>
      <c r="BD61" s="201"/>
      <c r="BE61" s="181"/>
      <c r="BF61" s="20"/>
      <c r="BG61" s="21"/>
      <c r="BH61" s="20"/>
      <c r="BI61" s="29"/>
      <c r="BJ61" s="23"/>
      <c r="BK61" s="21"/>
      <c r="BL61" s="21"/>
      <c r="BM61" s="21"/>
      <c r="BN61" s="181"/>
      <c r="BO61" s="24"/>
      <c r="BP61" s="21"/>
      <c r="BQ61" s="21">
        <v>43327</v>
      </c>
      <c r="BR61" s="23">
        <v>6</v>
      </c>
      <c r="BS61" s="22">
        <f t="shared" si="3"/>
        <v>180</v>
      </c>
      <c r="BT61" s="192">
        <f t="shared" si="4"/>
        <v>43507</v>
      </c>
      <c r="BU61" s="25"/>
    </row>
    <row r="62" spans="1:73" s="22" customFormat="1" ht="149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9"/>
      <c r="P62" s="29"/>
      <c r="Q62" s="29"/>
      <c r="R62" s="29"/>
      <c r="S62" s="29"/>
      <c r="T62" s="29"/>
      <c r="U62" s="29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01"/>
      <c r="AU62" s="23"/>
      <c r="AV62" s="21"/>
      <c r="AW62" s="21"/>
      <c r="AX62" s="21"/>
      <c r="AY62" s="21"/>
      <c r="AZ62" s="21"/>
      <c r="BA62" s="21"/>
      <c r="BB62" s="21"/>
      <c r="BC62" s="21"/>
      <c r="BD62" s="201"/>
      <c r="BE62" s="181"/>
      <c r="BF62" s="20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21">
        <v>43327</v>
      </c>
      <c r="BR62" s="23">
        <v>6</v>
      </c>
      <c r="BS62" s="22">
        <f t="shared" ref="BS62:BS66" si="10">BR62*30</f>
        <v>180</v>
      </c>
      <c r="BT62" s="192">
        <f t="shared" ref="BT62:BT66" si="11">BQ62+BS62</f>
        <v>43507</v>
      </c>
      <c r="BU62" s="25"/>
    </row>
    <row r="63" spans="1:73" s="22" customFormat="1" ht="149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01"/>
      <c r="AU63" s="23"/>
      <c r="AV63" s="21"/>
      <c r="AW63" s="21"/>
      <c r="AX63" s="21"/>
      <c r="AY63" s="21"/>
      <c r="AZ63" s="21"/>
      <c r="BA63" s="21"/>
      <c r="BB63" s="21"/>
      <c r="BC63" s="21"/>
      <c r="BD63" s="201"/>
      <c r="BE63" s="181"/>
      <c r="BF63" s="20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>
        <v>43321</v>
      </c>
      <c r="BR63" s="23">
        <v>6</v>
      </c>
      <c r="BS63" s="22">
        <f t="shared" si="10"/>
        <v>180</v>
      </c>
      <c r="BT63" s="192">
        <f t="shared" si="11"/>
        <v>43501</v>
      </c>
      <c r="BU63" s="25"/>
    </row>
    <row r="64" spans="1:73" s="22" customFormat="1" ht="216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01"/>
      <c r="AU64" s="23"/>
      <c r="AV64" s="21"/>
      <c r="AW64" s="21"/>
      <c r="AX64" s="21"/>
      <c r="AY64" s="21"/>
      <c r="AZ64" s="21"/>
      <c r="BA64" s="21"/>
      <c r="BB64" s="21"/>
      <c r="BC64" s="21"/>
      <c r="BD64" s="201"/>
      <c r="BE64" s="182"/>
      <c r="BF64" s="23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21">
        <v>43327</v>
      </c>
      <c r="BR64" s="23">
        <v>6</v>
      </c>
      <c r="BS64" s="22">
        <f t="shared" si="10"/>
        <v>180</v>
      </c>
      <c r="BT64" s="192">
        <f t="shared" si="11"/>
        <v>43507</v>
      </c>
      <c r="BU64" s="25"/>
    </row>
    <row r="65" spans="1:73" s="22" customFormat="1" ht="204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6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181"/>
      <c r="AU65" s="21"/>
      <c r="AV65" s="21"/>
      <c r="AW65" s="21"/>
      <c r="AX65" s="21"/>
      <c r="AY65" s="21"/>
      <c r="AZ65" s="21"/>
      <c r="BA65" s="21"/>
      <c r="BB65" s="21"/>
      <c r="BC65" s="21"/>
      <c r="BD65" s="181"/>
      <c r="BE65" s="181"/>
      <c r="BF65" s="21"/>
      <c r="BG65" s="21"/>
      <c r="BH65" s="20"/>
      <c r="BI65" s="23"/>
      <c r="BJ65" s="23"/>
      <c r="BK65" s="21"/>
      <c r="BL65" s="21"/>
      <c r="BM65" s="21"/>
      <c r="BN65" s="181"/>
      <c r="BO65" s="24"/>
      <c r="BP65" s="21"/>
      <c r="BQ65" s="21">
        <v>43327</v>
      </c>
      <c r="BR65" s="23">
        <v>6</v>
      </c>
      <c r="BS65" s="22">
        <f t="shared" si="10"/>
        <v>180</v>
      </c>
      <c r="BT65" s="192">
        <f t="shared" si="11"/>
        <v>43507</v>
      </c>
      <c r="BU65" s="25"/>
    </row>
    <row r="66" spans="1:73" s="22" customFormat="1" ht="31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7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181"/>
      <c r="AU66" s="21"/>
      <c r="AV66" s="21"/>
      <c r="AW66" s="21"/>
      <c r="AX66" s="21"/>
      <c r="AY66" s="21"/>
      <c r="AZ66" s="21"/>
      <c r="BA66" s="21"/>
      <c r="BB66" s="21"/>
      <c r="BC66" s="21"/>
      <c r="BD66" s="181"/>
      <c r="BE66" s="181"/>
      <c r="BF66" s="21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>
        <v>43327</v>
      </c>
      <c r="BR66" s="23">
        <v>6</v>
      </c>
      <c r="BS66" s="22">
        <f t="shared" si="10"/>
        <v>180</v>
      </c>
      <c r="BT66" s="192">
        <f t="shared" si="11"/>
        <v>43507</v>
      </c>
      <c r="BU66" s="25"/>
    </row>
    <row r="67" spans="1:73" s="22" customFormat="1" ht="247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9"/>
      <c r="P67" s="29"/>
      <c r="Q67" s="29"/>
      <c r="R67" s="29"/>
      <c r="S67" s="29"/>
      <c r="T67" s="29"/>
      <c r="U67" s="29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181"/>
      <c r="AU67" s="21"/>
      <c r="AV67" s="21"/>
      <c r="AW67" s="21"/>
      <c r="AX67" s="21"/>
      <c r="AY67" s="21"/>
      <c r="AZ67" s="21"/>
      <c r="BA67" s="21"/>
      <c r="BB67" s="21"/>
      <c r="BC67" s="21"/>
      <c r="BD67" s="201"/>
      <c r="BE67" s="29"/>
      <c r="BF67" s="29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40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9"/>
      <c r="P68" s="29"/>
      <c r="Q68" s="29"/>
      <c r="R68" s="29"/>
      <c r="S68" s="29"/>
      <c r="T68" s="29"/>
      <c r="U68" s="29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181"/>
      <c r="AU68" s="21"/>
      <c r="AV68" s="21"/>
      <c r="AW68" s="21"/>
      <c r="AX68" s="21"/>
      <c r="AY68" s="21"/>
      <c r="AZ68" s="21"/>
      <c r="BA68" s="21"/>
      <c r="BB68" s="21"/>
      <c r="BC68" s="21"/>
      <c r="BD68" s="181"/>
      <c r="BE68" s="181"/>
      <c r="BF68" s="21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46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3"/>
      <c r="AJ69" s="23"/>
      <c r="AK69" s="21"/>
      <c r="AL69" s="201"/>
      <c r="AM69" s="23"/>
      <c r="AN69" s="23"/>
      <c r="AO69" s="21"/>
      <c r="AP69" s="21"/>
      <c r="AQ69" s="21"/>
      <c r="AR69" s="21"/>
      <c r="AS69" s="21"/>
      <c r="AT69" s="201"/>
      <c r="AU69" s="23"/>
      <c r="AV69" s="21"/>
      <c r="AW69" s="21"/>
      <c r="AX69" s="21"/>
      <c r="AY69" s="21"/>
      <c r="AZ69" s="21"/>
      <c r="BA69" s="21"/>
      <c r="BB69" s="21"/>
      <c r="BC69" s="21"/>
      <c r="BD69" s="201"/>
      <c r="BE69" s="21"/>
      <c r="BF69" s="20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97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3"/>
      <c r="AJ70" s="23"/>
      <c r="AK70" s="21"/>
      <c r="AL70" s="201"/>
      <c r="AM70" s="23"/>
      <c r="AN70" s="23"/>
      <c r="AO70" s="21"/>
      <c r="AP70" s="21"/>
      <c r="AQ70" s="21"/>
      <c r="AR70" s="21"/>
      <c r="AS70" s="21"/>
      <c r="AT70" s="201"/>
      <c r="AU70" s="23"/>
      <c r="AV70" s="21"/>
      <c r="AW70" s="21"/>
      <c r="AX70" s="21"/>
      <c r="AY70" s="21"/>
      <c r="AZ70" s="21"/>
      <c r="BA70" s="21"/>
      <c r="BB70" s="21"/>
      <c r="BC70" s="21"/>
      <c r="BD70" s="201"/>
      <c r="BE70" s="181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409.6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0"/>
      <c r="Q71" s="20"/>
      <c r="R71" s="20"/>
      <c r="S71" s="20"/>
      <c r="T71" s="20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3"/>
      <c r="AJ71" s="23"/>
      <c r="AK71" s="21"/>
      <c r="AL71" s="201"/>
      <c r="AM71" s="23"/>
      <c r="AN71" s="23"/>
      <c r="AO71" s="21"/>
      <c r="AP71" s="21"/>
      <c r="AQ71" s="21"/>
      <c r="AR71" s="21"/>
      <c r="AS71" s="21"/>
      <c r="AT71" s="201"/>
      <c r="AU71" s="23"/>
      <c r="AV71" s="21"/>
      <c r="AW71" s="21"/>
      <c r="AX71" s="21"/>
      <c r="AY71" s="21"/>
      <c r="AZ71" s="21"/>
      <c r="BA71" s="21"/>
      <c r="BB71" s="21"/>
      <c r="BC71" s="21"/>
      <c r="BD71" s="201"/>
      <c r="BE71" s="181"/>
      <c r="BF71" s="20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273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3"/>
      <c r="AJ72" s="23"/>
      <c r="AK72" s="21"/>
      <c r="AL72" s="201"/>
      <c r="AM72" s="23"/>
      <c r="AN72" s="23"/>
      <c r="AO72" s="21"/>
      <c r="AP72" s="21"/>
      <c r="AQ72" s="21"/>
      <c r="AR72" s="21"/>
      <c r="AS72" s="21"/>
      <c r="AT72" s="201"/>
      <c r="AU72" s="23"/>
      <c r="AV72" s="21"/>
      <c r="AW72" s="21"/>
      <c r="AX72" s="21"/>
      <c r="AY72" s="21"/>
      <c r="AZ72" s="21"/>
      <c r="BA72" s="21"/>
      <c r="BB72" s="21"/>
      <c r="BC72" s="21"/>
      <c r="BD72" s="201"/>
      <c r="BE72" s="181"/>
      <c r="BF72" s="20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211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3"/>
      <c r="AJ73" s="23"/>
      <c r="AK73" s="21"/>
      <c r="AL73" s="201"/>
      <c r="AM73" s="23"/>
      <c r="AN73" s="23"/>
      <c r="AO73" s="21"/>
      <c r="AP73" s="21"/>
      <c r="AQ73" s="21"/>
      <c r="AR73" s="21"/>
      <c r="AS73" s="21"/>
      <c r="AT73" s="201"/>
      <c r="AU73" s="23"/>
      <c r="AV73" s="21"/>
      <c r="AW73" s="21"/>
      <c r="AX73" s="21"/>
      <c r="AY73" s="21"/>
      <c r="AZ73" s="21"/>
      <c r="BA73" s="21"/>
      <c r="BB73" s="21"/>
      <c r="BC73" s="21"/>
      <c r="BD73" s="201"/>
      <c r="BE73" s="182"/>
      <c r="BF73" s="23"/>
      <c r="BG73" s="21"/>
      <c r="BH73" s="20"/>
      <c r="BI73" s="23"/>
      <c r="BJ73" s="20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408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201"/>
      <c r="AM74" s="20"/>
      <c r="AN74" s="20"/>
      <c r="AO74" s="20"/>
      <c r="AP74" s="20"/>
      <c r="AQ74" s="21"/>
      <c r="AR74" s="21"/>
      <c r="AS74" s="21"/>
      <c r="AT74" s="201"/>
      <c r="AU74" s="20"/>
      <c r="AV74" s="21"/>
      <c r="AW74" s="21"/>
      <c r="AX74" s="21"/>
      <c r="AY74" s="21"/>
      <c r="AZ74" s="21"/>
      <c r="BA74" s="21"/>
      <c r="BB74" s="21"/>
      <c r="BC74" s="21"/>
      <c r="BD74" s="201"/>
      <c r="BE74" s="20"/>
      <c r="BF74" s="20"/>
      <c r="BG74" s="20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38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01"/>
      <c r="AM75" s="20"/>
      <c r="AN75" s="20"/>
      <c r="AO75" s="21"/>
      <c r="AP75" s="21"/>
      <c r="AQ75" s="21"/>
      <c r="AR75" s="21"/>
      <c r="AS75" s="21"/>
      <c r="AT75" s="201"/>
      <c r="AU75" s="20"/>
      <c r="AV75" s="21"/>
      <c r="AW75" s="21"/>
      <c r="AX75" s="21"/>
      <c r="AY75" s="21"/>
      <c r="AZ75" s="21"/>
      <c r="BA75" s="21"/>
      <c r="BB75" s="21"/>
      <c r="BC75" s="21"/>
      <c r="BD75" s="201"/>
      <c r="BE75" s="201"/>
      <c r="BF75" s="20"/>
      <c r="BG75" s="20"/>
      <c r="BH75" s="20"/>
      <c r="BI75" s="23"/>
      <c r="BJ75" s="23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38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01"/>
      <c r="AM76" s="20"/>
      <c r="AN76" s="20"/>
      <c r="AO76" s="21"/>
      <c r="AP76" s="21"/>
      <c r="AQ76" s="21"/>
      <c r="AR76" s="21"/>
      <c r="AS76" s="21"/>
      <c r="AT76" s="201"/>
      <c r="AU76" s="20"/>
      <c r="AV76" s="21"/>
      <c r="AW76" s="21"/>
      <c r="AX76" s="21"/>
      <c r="AY76" s="21"/>
      <c r="AZ76" s="21"/>
      <c r="BA76" s="21"/>
      <c r="BB76" s="21"/>
      <c r="BC76" s="21"/>
      <c r="BD76" s="201"/>
      <c r="BE76" s="201"/>
      <c r="BF76" s="20"/>
      <c r="BG76" s="20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38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01"/>
      <c r="AM77" s="20"/>
      <c r="AN77" s="20"/>
      <c r="AO77" s="21"/>
      <c r="AP77" s="21"/>
      <c r="AQ77" s="21"/>
      <c r="AR77" s="21"/>
      <c r="AS77" s="21"/>
      <c r="AT77" s="201"/>
      <c r="AU77" s="20"/>
      <c r="AV77" s="21"/>
      <c r="AW77" s="21"/>
      <c r="AX77" s="21"/>
      <c r="AY77" s="21"/>
      <c r="AZ77" s="21"/>
      <c r="BA77" s="21"/>
      <c r="BB77" s="21"/>
      <c r="BC77" s="21"/>
      <c r="BD77" s="201"/>
      <c r="BE77" s="201"/>
      <c r="BF77" s="20"/>
      <c r="BG77" s="20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38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01"/>
      <c r="AM78" s="20"/>
      <c r="AN78" s="20"/>
      <c r="AO78" s="21"/>
      <c r="AP78" s="21"/>
      <c r="AQ78" s="21"/>
      <c r="AR78" s="21"/>
      <c r="AS78" s="21"/>
      <c r="AT78" s="201"/>
      <c r="AU78" s="20"/>
      <c r="AV78" s="21"/>
      <c r="AW78" s="21"/>
      <c r="AX78" s="21"/>
      <c r="AY78" s="21"/>
      <c r="AZ78" s="21"/>
      <c r="BA78" s="21"/>
      <c r="BB78" s="21"/>
      <c r="BC78" s="21"/>
      <c r="BD78" s="201"/>
      <c r="BE78" s="201"/>
      <c r="BF78" s="20"/>
      <c r="BG78" s="20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294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3"/>
      <c r="AJ79" s="23"/>
      <c r="AK79" s="21"/>
      <c r="AL79" s="201"/>
      <c r="AM79" s="23"/>
      <c r="AN79" s="23"/>
      <c r="AO79" s="21"/>
      <c r="AP79" s="21"/>
      <c r="AQ79" s="21"/>
      <c r="AR79" s="21"/>
      <c r="AS79" s="21"/>
      <c r="AT79" s="201"/>
      <c r="AU79" s="23"/>
      <c r="AV79" s="21"/>
      <c r="AW79" s="21"/>
      <c r="AX79" s="21"/>
      <c r="AY79" s="21"/>
      <c r="AZ79" s="21"/>
      <c r="BA79" s="21"/>
      <c r="BB79" s="21"/>
      <c r="BC79" s="21"/>
      <c r="BD79" s="201"/>
      <c r="BE79" s="182"/>
      <c r="BF79" s="23"/>
      <c r="BG79" s="21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23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3"/>
      <c r="AJ80" s="23"/>
      <c r="AK80" s="21"/>
      <c r="AL80" s="201"/>
      <c r="AM80" s="23"/>
      <c r="AN80" s="23"/>
      <c r="AO80" s="21"/>
      <c r="AP80" s="21"/>
      <c r="AQ80" s="21"/>
      <c r="AR80" s="21"/>
      <c r="AS80" s="21"/>
      <c r="AT80" s="201"/>
      <c r="AU80" s="23"/>
      <c r="AV80" s="21"/>
      <c r="AW80" s="21"/>
      <c r="AX80" s="21"/>
      <c r="AY80" s="21"/>
      <c r="AZ80" s="21"/>
      <c r="BA80" s="21"/>
      <c r="BB80" s="21"/>
      <c r="BC80" s="21"/>
      <c r="BD80" s="201"/>
      <c r="BE80" s="23"/>
      <c r="BF80" s="23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49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0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3"/>
      <c r="AJ81" s="23"/>
      <c r="AK81" s="21"/>
      <c r="AL81" s="201"/>
      <c r="AM81" s="23"/>
      <c r="AN81" s="23"/>
      <c r="AO81" s="21"/>
      <c r="AP81" s="21"/>
      <c r="AQ81" s="21"/>
      <c r="AR81" s="21"/>
      <c r="AS81" s="21"/>
      <c r="AT81" s="201"/>
      <c r="AU81" s="23"/>
      <c r="AV81" s="21"/>
      <c r="AW81" s="21"/>
      <c r="AX81" s="21"/>
      <c r="AY81" s="21"/>
      <c r="AZ81" s="21"/>
      <c r="BA81" s="21"/>
      <c r="BB81" s="21"/>
      <c r="BC81" s="21"/>
      <c r="BD81" s="201"/>
      <c r="BE81" s="182"/>
      <c r="BF81" s="23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213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3"/>
      <c r="AJ82" s="23"/>
      <c r="AK82" s="21"/>
      <c r="AL82" s="201"/>
      <c r="AM82" s="23"/>
      <c r="AN82" s="23"/>
      <c r="AO82" s="21"/>
      <c r="AP82" s="21"/>
      <c r="AQ82" s="21"/>
      <c r="AR82" s="21"/>
      <c r="AS82" s="21"/>
      <c r="AT82" s="201"/>
      <c r="AU82" s="23"/>
      <c r="AV82" s="21"/>
      <c r="AW82" s="21"/>
      <c r="AX82" s="21"/>
      <c r="AY82" s="21"/>
      <c r="AZ82" s="21"/>
      <c r="BA82" s="21"/>
      <c r="BB82" s="21"/>
      <c r="BC82" s="21"/>
      <c r="BD82" s="201"/>
      <c r="BE82" s="182"/>
      <c r="BF82" s="23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80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0"/>
      <c r="BC83" s="20"/>
      <c r="BD83" s="201"/>
      <c r="BE83" s="20"/>
      <c r="BF83" s="20"/>
      <c r="BG83" s="21"/>
      <c r="BH83" s="20"/>
      <c r="BI83" s="23"/>
      <c r="BJ83" s="23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80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1"/>
      <c r="BE84" s="21"/>
      <c r="BF84" s="20"/>
      <c r="BG84" s="21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80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1"/>
      <c r="BE85" s="21"/>
      <c r="BF85" s="20"/>
      <c r="BG85" s="21"/>
      <c r="BH85" s="20"/>
      <c r="BI85" s="23"/>
      <c r="BJ85" s="23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226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9"/>
      <c r="P86" s="29"/>
      <c r="Q86" s="29"/>
      <c r="R86" s="29"/>
      <c r="S86" s="29"/>
      <c r="T86" s="29"/>
      <c r="U86" s="29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1"/>
      <c r="BE86" s="21"/>
      <c r="BF86" s="201"/>
      <c r="BG86" s="29"/>
      <c r="BH86" s="29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74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9"/>
      <c r="P87" s="29"/>
      <c r="Q87" s="29"/>
      <c r="R87" s="29"/>
      <c r="S87" s="29"/>
      <c r="T87" s="29"/>
      <c r="U87" s="29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0"/>
      <c r="BC87" s="20"/>
      <c r="BD87" s="201"/>
      <c r="BE87" s="20"/>
      <c r="BF87" s="20"/>
      <c r="BG87" s="21"/>
      <c r="BH87" s="20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74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01"/>
      <c r="BE88" s="181"/>
      <c r="BF88" s="21"/>
      <c r="BG88" s="21"/>
      <c r="BH88" s="20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74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1"/>
      <c r="R89" s="21"/>
      <c r="S89" s="21"/>
      <c r="T89" s="21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1"/>
      <c r="BE89" s="181"/>
      <c r="BF89" s="21"/>
      <c r="BG89" s="21"/>
      <c r="BH89" s="20"/>
      <c r="BI89" s="23"/>
      <c r="BJ89" s="23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89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81"/>
      <c r="BE90" s="181"/>
      <c r="BF90" s="21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409.6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1"/>
      <c r="AJ91" s="20"/>
      <c r="AK91" s="21"/>
      <c r="AL91" s="201"/>
      <c r="AM91" s="20"/>
      <c r="AN91" s="20"/>
      <c r="AO91" s="21"/>
      <c r="AP91" s="21"/>
      <c r="AQ91" s="21"/>
      <c r="AR91" s="21"/>
      <c r="AS91" s="21"/>
      <c r="AT91" s="201"/>
      <c r="AU91" s="20"/>
      <c r="AV91" s="20"/>
      <c r="AW91" s="21"/>
      <c r="AX91" s="21"/>
      <c r="AY91" s="21"/>
      <c r="AZ91" s="21"/>
      <c r="BA91" s="21"/>
      <c r="BB91" s="21"/>
      <c r="BC91" s="21"/>
      <c r="BD91" s="201"/>
      <c r="BE91" s="20"/>
      <c r="BF91" s="20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39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0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0"/>
      <c r="AU92" s="21"/>
      <c r="AV92" s="20"/>
      <c r="AW92" s="21"/>
      <c r="AX92" s="21"/>
      <c r="AY92" s="21"/>
      <c r="AZ92" s="21"/>
      <c r="BA92" s="21"/>
      <c r="BB92" s="21"/>
      <c r="BC92" s="21"/>
      <c r="BD92" s="201"/>
      <c r="BE92" s="181"/>
      <c r="BF92" s="20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39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0"/>
      <c r="AU93" s="21"/>
      <c r="AV93" s="20"/>
      <c r="AW93" s="21"/>
      <c r="AX93" s="21"/>
      <c r="AY93" s="21"/>
      <c r="AZ93" s="21"/>
      <c r="BA93" s="21"/>
      <c r="BB93" s="21"/>
      <c r="BC93" s="21"/>
      <c r="BD93" s="201"/>
      <c r="BE93" s="181"/>
      <c r="BF93" s="20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39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0"/>
      <c r="AU94" s="21"/>
      <c r="AV94" s="20"/>
      <c r="AW94" s="21"/>
      <c r="AX94" s="21"/>
      <c r="AY94" s="21"/>
      <c r="AZ94" s="21"/>
      <c r="BA94" s="21"/>
      <c r="BB94" s="21"/>
      <c r="BC94" s="21"/>
      <c r="BD94" s="201"/>
      <c r="BE94" s="181"/>
      <c r="BF94" s="20"/>
      <c r="BG94" s="21"/>
      <c r="BH94" s="20"/>
      <c r="BI94" s="23"/>
      <c r="BJ94" s="23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39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1"/>
      <c r="R95" s="21"/>
      <c r="S95" s="21"/>
      <c r="T95" s="21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0"/>
      <c r="AU95" s="21"/>
      <c r="AV95" s="20"/>
      <c r="AW95" s="21"/>
      <c r="AX95" s="21"/>
      <c r="AY95" s="21"/>
      <c r="AZ95" s="21"/>
      <c r="BA95" s="21"/>
      <c r="BB95" s="21"/>
      <c r="BC95" s="21"/>
      <c r="BD95" s="201"/>
      <c r="BE95" s="181"/>
      <c r="BF95" s="20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6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1"/>
      <c r="R96" s="21"/>
      <c r="S96" s="21"/>
      <c r="T96" s="21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0"/>
      <c r="AU96" s="21"/>
      <c r="AV96" s="20"/>
      <c r="AW96" s="21"/>
      <c r="AX96" s="21"/>
      <c r="AY96" s="21"/>
      <c r="AZ96" s="21"/>
      <c r="BA96" s="21"/>
      <c r="BB96" s="21"/>
      <c r="BC96" s="21"/>
      <c r="BD96" s="201"/>
      <c r="BE96" s="20"/>
      <c r="BF96" s="20"/>
      <c r="BG96" s="21"/>
      <c r="BH96" s="20"/>
      <c r="BI96" s="23"/>
      <c r="BJ96" s="23"/>
      <c r="BK96" s="21"/>
      <c r="BL96" s="21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67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1"/>
      <c r="R97" s="21"/>
      <c r="S97" s="21"/>
      <c r="T97" s="21"/>
      <c r="U97" s="20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0"/>
      <c r="AU97" s="21"/>
      <c r="AV97" s="20"/>
      <c r="AW97" s="21"/>
      <c r="AX97" s="21"/>
      <c r="AY97" s="21"/>
      <c r="AZ97" s="21"/>
      <c r="BA97" s="21"/>
      <c r="BB97" s="21"/>
      <c r="BC97" s="21"/>
      <c r="BD97" s="201"/>
      <c r="BE97" s="181"/>
      <c r="BF97" s="20"/>
      <c r="BG97" s="21"/>
      <c r="BH97" s="20"/>
      <c r="BI97" s="23"/>
      <c r="BJ97" s="23"/>
      <c r="BK97" s="21"/>
      <c r="BL97" s="21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79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01"/>
      <c r="BE98" s="21"/>
      <c r="BF98" s="20"/>
      <c r="BG98" s="21"/>
      <c r="BH98" s="20"/>
      <c r="BI98" s="23"/>
      <c r="BJ98" s="23"/>
      <c r="BK98" s="21"/>
      <c r="BL98" s="21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249.7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0"/>
      <c r="P99" s="20"/>
      <c r="Q99" s="21"/>
      <c r="R99" s="21"/>
      <c r="S99" s="21"/>
      <c r="T99" s="21"/>
      <c r="U99" s="20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01"/>
      <c r="BE99" s="21"/>
      <c r="BF99" s="20"/>
      <c r="BG99" s="21"/>
      <c r="BH99" s="20"/>
      <c r="BI99" s="23"/>
      <c r="BJ99" s="23"/>
      <c r="BK99" s="21"/>
      <c r="BL99" s="21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249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0"/>
      <c r="P100" s="20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81"/>
      <c r="BE100" s="181"/>
      <c r="BF100" s="21"/>
      <c r="BG100" s="21"/>
      <c r="BH100" s="20"/>
      <c r="BI100" s="23"/>
      <c r="BJ100" s="23"/>
      <c r="BK100" s="21"/>
      <c r="BL100" s="21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207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1"/>
      <c r="R101" s="21"/>
      <c r="S101" s="21"/>
      <c r="T101" s="21"/>
      <c r="U101" s="20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01"/>
      <c r="BE101" s="21"/>
      <c r="BF101" s="20"/>
      <c r="BG101" s="21"/>
      <c r="BH101" s="20"/>
      <c r="BI101" s="23"/>
      <c r="BJ101" s="23"/>
      <c r="BK101" s="21"/>
      <c r="BL101" s="21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207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01"/>
      <c r="BE102" s="181"/>
      <c r="BF102" s="20"/>
      <c r="BG102" s="21"/>
      <c r="BH102" s="20"/>
      <c r="BI102" s="23"/>
      <c r="BJ102" s="23"/>
      <c r="BK102" s="21"/>
      <c r="BL102" s="21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54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0"/>
      <c r="BC103" s="21"/>
      <c r="BD103" s="201"/>
      <c r="BE103" s="21"/>
      <c r="BF103" s="20"/>
      <c r="BG103" s="21"/>
      <c r="BH103" s="20"/>
      <c r="BI103" s="23"/>
      <c r="BJ103" s="23"/>
      <c r="BK103" s="21"/>
      <c r="BL103" s="21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5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81"/>
      <c r="BE104" s="181"/>
      <c r="BF104" s="21"/>
      <c r="BG104" s="21"/>
      <c r="BH104" s="20"/>
      <c r="BI104" s="23"/>
      <c r="BJ104" s="23"/>
      <c r="BK104" s="21"/>
      <c r="BL104" s="21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5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81"/>
      <c r="BE105" s="181"/>
      <c r="BF105" s="21"/>
      <c r="BG105" s="21"/>
      <c r="BH105" s="20"/>
      <c r="BI105" s="23"/>
      <c r="BJ105" s="23"/>
      <c r="BK105" s="21"/>
      <c r="BL105" s="21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93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01"/>
      <c r="BE106" s="21"/>
      <c r="BF106" s="21"/>
      <c r="BG106" s="21"/>
      <c r="BH106" s="20"/>
      <c r="BI106" s="23"/>
      <c r="BJ106" s="20"/>
      <c r="BK106" s="21"/>
      <c r="BL106" s="21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93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01"/>
      <c r="BE107" s="21"/>
      <c r="BF107" s="21"/>
      <c r="BG107" s="21"/>
      <c r="BH107" s="20"/>
      <c r="BI107" s="23"/>
      <c r="BJ107" s="23"/>
      <c r="BK107" s="21"/>
      <c r="BL107" s="21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93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1"/>
      <c r="R108" s="21"/>
      <c r="S108" s="21"/>
      <c r="T108" s="21"/>
      <c r="U108" s="20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1"/>
      <c r="BE108" s="20"/>
      <c r="BF108" s="20"/>
      <c r="BG108" s="21"/>
      <c r="BH108" s="20"/>
      <c r="BI108" s="23"/>
      <c r="BJ108" s="23"/>
      <c r="BK108" s="21"/>
      <c r="BL108" s="21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93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0"/>
      <c r="P109" s="20"/>
      <c r="Q109" s="21"/>
      <c r="R109" s="21"/>
      <c r="S109" s="21"/>
      <c r="T109" s="21"/>
      <c r="U109" s="20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1"/>
      <c r="AM109" s="21"/>
      <c r="AN109" s="21"/>
      <c r="AO109" s="21"/>
      <c r="AP109" s="21"/>
      <c r="AQ109" s="21"/>
      <c r="AR109" s="21"/>
      <c r="AS109" s="21"/>
      <c r="AT109" s="18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1"/>
      <c r="BE109" s="181"/>
      <c r="BF109" s="21"/>
      <c r="BG109" s="21"/>
      <c r="BH109" s="20"/>
      <c r="BI109" s="23"/>
      <c r="BJ109" s="23"/>
      <c r="BK109" s="21"/>
      <c r="BL109" s="21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201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01"/>
      <c r="AM110" s="20"/>
      <c r="AN110" s="20"/>
      <c r="AO110" s="21"/>
      <c r="AP110" s="21"/>
      <c r="AQ110" s="21"/>
      <c r="AR110" s="21"/>
      <c r="AS110" s="21"/>
      <c r="AT110" s="201"/>
      <c r="AU110" s="20"/>
      <c r="AV110" s="21"/>
      <c r="AW110" s="21"/>
      <c r="AX110" s="21"/>
      <c r="AY110" s="21"/>
      <c r="AZ110" s="21"/>
      <c r="BA110" s="21"/>
      <c r="BB110" s="21"/>
      <c r="BC110" s="21"/>
      <c r="BD110" s="201"/>
      <c r="BE110" s="21"/>
      <c r="BF110" s="21"/>
      <c r="BG110" s="21"/>
      <c r="BH110" s="20"/>
      <c r="BI110" s="23"/>
      <c r="BJ110" s="20"/>
      <c r="BK110" s="21"/>
      <c r="BL110" s="21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201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01"/>
      <c r="AM111" s="20"/>
      <c r="AN111" s="20"/>
      <c r="AO111" s="21"/>
      <c r="AP111" s="21"/>
      <c r="AQ111" s="21"/>
      <c r="AR111" s="21"/>
      <c r="AS111" s="21"/>
      <c r="AT111" s="201"/>
      <c r="AU111" s="20"/>
      <c r="AV111" s="21"/>
      <c r="AW111" s="21"/>
      <c r="AX111" s="21"/>
      <c r="AY111" s="21"/>
      <c r="AZ111" s="21"/>
      <c r="BA111" s="21"/>
      <c r="BB111" s="21"/>
      <c r="BC111" s="21"/>
      <c r="BD111" s="201"/>
      <c r="BE111" s="181"/>
      <c r="BF111" s="21"/>
      <c r="BG111" s="21"/>
      <c r="BH111" s="20"/>
      <c r="BI111" s="23"/>
      <c r="BJ111" s="23"/>
      <c r="BK111" s="21"/>
      <c r="BL111" s="21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47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1"/>
      <c r="R112" s="21"/>
      <c r="S112" s="21"/>
      <c r="T112" s="21"/>
      <c r="U112" s="20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18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1"/>
      <c r="BE112" s="20"/>
      <c r="BF112" s="20"/>
      <c r="BG112" s="21"/>
      <c r="BH112" s="20"/>
      <c r="BI112" s="23"/>
      <c r="BJ112" s="23"/>
      <c r="BK112" s="21"/>
      <c r="BL112" s="21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47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1"/>
      <c r="R113" s="21"/>
      <c r="S113" s="21"/>
      <c r="T113" s="21"/>
      <c r="U113" s="20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8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1"/>
      <c r="BE113" s="181"/>
      <c r="BF113" s="20"/>
      <c r="BG113" s="21"/>
      <c r="BH113" s="20"/>
      <c r="BI113" s="23"/>
      <c r="BJ113" s="23"/>
      <c r="BK113" s="21"/>
      <c r="BL113" s="21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47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1"/>
      <c r="BE114" s="21"/>
      <c r="BF114" s="20"/>
      <c r="BG114" s="21"/>
      <c r="BH114" s="20"/>
      <c r="BI114" s="23"/>
      <c r="BJ114" s="23"/>
      <c r="BK114" s="21"/>
      <c r="BL114" s="21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47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18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1"/>
      <c r="BE115" s="181"/>
      <c r="BF115" s="20"/>
      <c r="BG115" s="21"/>
      <c r="BH115" s="20"/>
      <c r="BI115" s="23"/>
      <c r="BJ115" s="23"/>
      <c r="BK115" s="21"/>
      <c r="BL115" s="21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47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18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1"/>
      <c r="BE116" s="21"/>
      <c r="BF116" s="20"/>
      <c r="BG116" s="21"/>
      <c r="BH116" s="20"/>
      <c r="BI116" s="23"/>
      <c r="BJ116" s="23"/>
      <c r="BK116" s="21"/>
      <c r="BL116" s="21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47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18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1"/>
      <c r="BE117" s="181"/>
      <c r="BF117" s="20"/>
      <c r="BG117" s="21"/>
      <c r="BH117" s="20"/>
      <c r="BI117" s="23"/>
      <c r="BJ117" s="23"/>
      <c r="BK117" s="21"/>
      <c r="BL117" s="21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47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18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1"/>
      <c r="BE118" s="21"/>
      <c r="BF118" s="20"/>
      <c r="BG118" s="21"/>
      <c r="BH118" s="20"/>
      <c r="BI118" s="23"/>
      <c r="BJ118" s="23"/>
      <c r="BK118" s="21"/>
      <c r="BL118" s="21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47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1"/>
      <c r="BE119" s="181"/>
      <c r="BF119" s="20"/>
      <c r="BG119" s="21"/>
      <c r="BH119" s="20"/>
      <c r="BI119" s="23"/>
      <c r="BJ119" s="23"/>
      <c r="BK119" s="21"/>
      <c r="BL119" s="21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93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18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01"/>
      <c r="BE120" s="21"/>
      <c r="BF120" s="20"/>
      <c r="BG120" s="21"/>
      <c r="BH120" s="20"/>
      <c r="BI120" s="23"/>
      <c r="BJ120" s="23"/>
      <c r="BK120" s="21"/>
      <c r="BL120" s="21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93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18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01"/>
      <c r="BE121" s="181"/>
      <c r="BF121" s="20"/>
      <c r="BG121" s="21"/>
      <c r="BH121" s="20"/>
      <c r="BI121" s="23"/>
      <c r="BJ121" s="23"/>
      <c r="BK121" s="21"/>
      <c r="BL121" s="21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93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18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1"/>
      <c r="BE122" s="21"/>
      <c r="BF122" s="20"/>
      <c r="BG122" s="21"/>
      <c r="BH122" s="20"/>
      <c r="BI122" s="23"/>
      <c r="BJ122" s="23"/>
      <c r="BK122" s="21"/>
      <c r="BL122" s="21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93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81"/>
      <c r="BE123" s="181"/>
      <c r="BF123" s="21"/>
      <c r="BG123" s="21"/>
      <c r="BH123" s="20"/>
      <c r="BI123" s="23"/>
      <c r="BJ123" s="23"/>
      <c r="BK123" s="21"/>
      <c r="BL123" s="21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239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01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1"/>
      <c r="BE124" s="21"/>
      <c r="BF124" s="20"/>
      <c r="BG124" s="20"/>
      <c r="BH124" s="20"/>
      <c r="BI124" s="23"/>
      <c r="BJ124" s="23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239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01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1"/>
      <c r="BE125" s="21"/>
      <c r="BF125" s="20"/>
      <c r="BG125" s="20"/>
      <c r="BH125" s="20"/>
      <c r="BI125" s="23"/>
      <c r="BJ125" s="23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409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0"/>
      <c r="Q126" s="21"/>
      <c r="R126" s="21"/>
      <c r="S126" s="20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01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1"/>
      <c r="BE126" s="21"/>
      <c r="BF126" s="21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229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01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1"/>
      <c r="BE127" s="21"/>
      <c r="BF127" s="20"/>
      <c r="BG127" s="20"/>
      <c r="BH127" s="20"/>
      <c r="BI127" s="23"/>
      <c r="BJ127" s="23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22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01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1"/>
      <c r="BE128" s="21"/>
      <c r="BF128" s="20"/>
      <c r="BG128" s="20"/>
      <c r="BH128" s="20"/>
      <c r="BI128" s="23"/>
      <c r="BJ128" s="23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229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01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1"/>
      <c r="BE129" s="21"/>
      <c r="BF129" s="20"/>
      <c r="BG129" s="20"/>
      <c r="BH129" s="20"/>
      <c r="BI129" s="23"/>
      <c r="BJ129" s="23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229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01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1"/>
      <c r="BE130" s="21"/>
      <c r="BF130" s="20"/>
      <c r="BG130" s="20"/>
      <c r="BH130" s="20"/>
      <c r="BI130" s="23"/>
      <c r="BJ130" s="23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94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01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1"/>
      <c r="BE131" s="21"/>
      <c r="BF131" s="20"/>
      <c r="BG131" s="20"/>
      <c r="BH131" s="20"/>
      <c r="BI131" s="23"/>
      <c r="BJ131" s="23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409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0"/>
      <c r="Q132" s="21"/>
      <c r="R132" s="21"/>
      <c r="S132" s="20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01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1"/>
      <c r="BE132" s="23"/>
      <c r="BF132" s="23"/>
      <c r="BG132" s="20"/>
      <c r="BH132" s="20"/>
      <c r="BI132" s="23"/>
      <c r="BJ132" s="23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409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01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1"/>
      <c r="BE133" s="21"/>
      <c r="BF133" s="20"/>
      <c r="BG133" s="20"/>
      <c r="BH133" s="20"/>
      <c r="BI133" s="23"/>
      <c r="BJ133" s="23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409.6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01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1"/>
      <c r="BE134" s="21"/>
      <c r="BF134" s="20"/>
      <c r="BG134" s="20"/>
      <c r="BH134" s="20"/>
      <c r="BI134" s="23"/>
      <c r="BJ134" s="23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84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01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1"/>
      <c r="BE135" s="23"/>
      <c r="BF135" s="23"/>
      <c r="BG135" s="20"/>
      <c r="BH135" s="20"/>
      <c r="BI135" s="23"/>
      <c r="BJ135" s="23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221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01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0"/>
      <c r="BC136" s="20"/>
      <c r="BD136" s="201"/>
      <c r="BE136" s="21"/>
      <c r="BF136" s="20"/>
      <c r="BG136" s="20"/>
      <c r="BH136" s="20"/>
      <c r="BI136" s="23"/>
      <c r="BJ136" s="23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56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0"/>
      <c r="Q137" s="21"/>
      <c r="R137" s="21"/>
      <c r="S137" s="20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01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0"/>
      <c r="BD137" s="201"/>
      <c r="BE137" s="23"/>
      <c r="BF137" s="23"/>
      <c r="BG137" s="20"/>
      <c r="BH137" s="20"/>
      <c r="BI137" s="23"/>
      <c r="BJ137" s="23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216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01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01"/>
      <c r="BE138" s="21"/>
      <c r="BF138" s="20"/>
      <c r="BG138" s="20"/>
      <c r="BH138" s="20"/>
      <c r="BI138" s="23"/>
      <c r="BJ138" s="23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216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0"/>
      <c r="Q139" s="21"/>
      <c r="R139" s="21"/>
      <c r="S139" s="20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01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1"/>
      <c r="BE139" s="21"/>
      <c r="BF139" s="20"/>
      <c r="BG139" s="20"/>
      <c r="BH139" s="20"/>
      <c r="BI139" s="23"/>
      <c r="BJ139" s="23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71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01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1"/>
      <c r="BE140" s="21"/>
      <c r="BF140" s="20"/>
      <c r="BG140" s="20"/>
      <c r="BH140" s="20"/>
      <c r="BI140" s="23"/>
      <c r="BJ140" s="23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71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0"/>
      <c r="Q141" s="21"/>
      <c r="R141" s="21"/>
      <c r="S141" s="20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01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1"/>
      <c r="BE141" s="23"/>
      <c r="BF141" s="23"/>
      <c r="BG141" s="20"/>
      <c r="BH141" s="20"/>
      <c r="BI141" s="23"/>
      <c r="BJ141" s="23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71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0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01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1"/>
      <c r="BE142" s="23"/>
      <c r="BF142" s="23"/>
      <c r="BG142" s="20"/>
      <c r="BH142" s="20"/>
      <c r="BI142" s="23"/>
      <c r="BJ142" s="23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227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0"/>
      <c r="P143" s="20"/>
      <c r="Q143" s="21"/>
      <c r="R143" s="21"/>
      <c r="S143" s="21"/>
      <c r="T143" s="21"/>
      <c r="U143" s="20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01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1"/>
      <c r="BE143" s="20"/>
      <c r="BF143" s="20"/>
      <c r="BG143" s="20"/>
      <c r="BH143" s="20"/>
      <c r="BI143" s="23"/>
      <c r="BJ143" s="23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54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1"/>
      <c r="R144" s="21"/>
      <c r="S144" s="21"/>
      <c r="T144" s="21"/>
      <c r="U144" s="20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01"/>
      <c r="AM144" s="20"/>
      <c r="AN144" s="20"/>
      <c r="AO144" s="21"/>
      <c r="AP144" s="21"/>
      <c r="AQ144" s="21"/>
      <c r="AR144" s="21"/>
      <c r="AS144" s="21"/>
      <c r="AT144" s="18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1"/>
      <c r="BE144" s="23"/>
      <c r="BF144" s="23"/>
      <c r="BG144" s="20"/>
      <c r="BH144" s="20"/>
      <c r="BI144" s="23"/>
      <c r="BJ144" s="23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69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1"/>
      <c r="R145" s="21"/>
      <c r="S145" s="21"/>
      <c r="T145" s="21"/>
      <c r="U145" s="20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01"/>
      <c r="AM145" s="21"/>
      <c r="AN145" s="20"/>
      <c r="AO145" s="21"/>
      <c r="AP145" s="21"/>
      <c r="AQ145" s="21"/>
      <c r="AR145" s="21"/>
      <c r="AS145" s="21"/>
      <c r="AT145" s="201"/>
      <c r="AU145" s="21"/>
      <c r="AV145" s="21"/>
      <c r="AW145" s="21"/>
      <c r="AX145" s="21"/>
      <c r="AY145" s="21"/>
      <c r="AZ145" s="21"/>
      <c r="BA145" s="21"/>
      <c r="BB145" s="20"/>
      <c r="BC145" s="20"/>
      <c r="BD145" s="201"/>
      <c r="BE145" s="20"/>
      <c r="BF145" s="20"/>
      <c r="BG145" s="20"/>
      <c r="BH145" s="20"/>
      <c r="BI145" s="23"/>
      <c r="BJ145" s="23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71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1"/>
      <c r="R146" s="21"/>
      <c r="S146" s="21"/>
      <c r="T146" s="21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01"/>
      <c r="AM146" s="20"/>
      <c r="AN146" s="20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0"/>
      <c r="BC146" s="20"/>
      <c r="BD146" s="201"/>
      <c r="BE146" s="23"/>
      <c r="BF146" s="23"/>
      <c r="BG146" s="20"/>
      <c r="BH146" s="20"/>
      <c r="BI146" s="23"/>
      <c r="BJ146" s="23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71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01"/>
      <c r="AM147" s="20"/>
      <c r="AN147" s="20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0"/>
      <c r="BC147" s="20"/>
      <c r="BD147" s="201"/>
      <c r="BE147" s="23"/>
      <c r="BF147" s="23"/>
      <c r="BG147" s="20"/>
      <c r="BH147" s="20"/>
      <c r="BI147" s="23"/>
      <c r="BJ147" s="23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71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01"/>
      <c r="AM148" s="20"/>
      <c r="AN148" s="20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0"/>
      <c r="BC148" s="20"/>
      <c r="BD148" s="201"/>
      <c r="BE148" s="23"/>
      <c r="BF148" s="23"/>
      <c r="BG148" s="20"/>
      <c r="BH148" s="20"/>
      <c r="BI148" s="23"/>
      <c r="BJ148" s="23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71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01"/>
      <c r="AM149" s="20"/>
      <c r="AN149" s="20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0"/>
      <c r="BC149" s="20"/>
      <c r="BD149" s="201"/>
      <c r="BE149" s="23"/>
      <c r="BF149" s="23"/>
      <c r="BG149" s="20"/>
      <c r="BH149" s="20"/>
      <c r="BI149" s="23"/>
      <c r="BJ149" s="23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71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01"/>
      <c r="AM150" s="20"/>
      <c r="AN150" s="20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0"/>
      <c r="BC150" s="20"/>
      <c r="BD150" s="201"/>
      <c r="BE150" s="23"/>
      <c r="BF150" s="23"/>
      <c r="BG150" s="20"/>
      <c r="BH150" s="20"/>
      <c r="BI150" s="23"/>
      <c r="BJ150" s="23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71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0"/>
      <c r="AJ151" s="20"/>
      <c r="AK151" s="21"/>
      <c r="AL151" s="201"/>
      <c r="AM151" s="20"/>
      <c r="AN151" s="20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01"/>
      <c r="BE151" s="21"/>
      <c r="BF151" s="21"/>
      <c r="BG151" s="20"/>
      <c r="BH151" s="20"/>
      <c r="BI151" s="23"/>
      <c r="BJ151" s="23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71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01"/>
      <c r="AM152" s="20"/>
      <c r="AN152" s="20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01"/>
      <c r="BE152" s="23"/>
      <c r="BF152" s="23"/>
      <c r="BG152" s="20"/>
      <c r="BH152" s="20"/>
      <c r="BI152" s="23"/>
      <c r="BJ152" s="23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71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75"/>
      <c r="K153" s="18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01"/>
      <c r="AM153" s="20"/>
      <c r="AN153" s="20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0"/>
      <c r="BC153" s="21"/>
      <c r="BD153" s="20"/>
      <c r="BE153" s="23"/>
      <c r="BF153" s="23"/>
      <c r="BG153" s="20"/>
      <c r="BH153" s="20"/>
      <c r="BI153" s="23"/>
      <c r="BJ153" s="23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97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01"/>
      <c r="AM154" s="20"/>
      <c r="AN154" s="20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01"/>
      <c r="BE154" s="21"/>
      <c r="BF154" s="21"/>
      <c r="BG154" s="20"/>
      <c r="BH154" s="20"/>
      <c r="BI154" s="23"/>
      <c r="BJ154" s="20"/>
      <c r="BK154" s="23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97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201"/>
      <c r="AM155" s="20"/>
      <c r="AN155" s="20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01"/>
      <c r="BE155" s="182"/>
      <c r="BF155" s="23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97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1"/>
      <c r="O156" s="21"/>
      <c r="P156" s="20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201"/>
      <c r="AM156" s="20"/>
      <c r="AN156" s="20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01"/>
      <c r="BE156" s="182"/>
      <c r="BF156" s="23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97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1"/>
      <c r="O157" s="23"/>
      <c r="P157" s="20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201"/>
      <c r="AM157" s="20"/>
      <c r="AN157" s="20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1"/>
      <c r="BE157" s="182"/>
      <c r="BF157" s="23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71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0"/>
      <c r="AJ158" s="20"/>
      <c r="AK158" s="21"/>
      <c r="AL158" s="201"/>
      <c r="AM158" s="20"/>
      <c r="AN158" s="20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0"/>
      <c r="BC158" s="21"/>
      <c r="BD158" s="20"/>
      <c r="BE158" s="23"/>
      <c r="BF158" s="23"/>
      <c r="BG158" s="20"/>
      <c r="BH158" s="20"/>
      <c r="BI158" s="23"/>
      <c r="BJ158" s="23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97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0"/>
      <c r="AJ159" s="20"/>
      <c r="AK159" s="21"/>
      <c r="AL159" s="201"/>
      <c r="AM159" s="20"/>
      <c r="AN159" s="20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01"/>
      <c r="BE159" s="21"/>
      <c r="BF159" s="21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97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0"/>
      <c r="AJ160" s="20"/>
      <c r="AK160" s="21"/>
      <c r="AL160" s="201"/>
      <c r="AM160" s="20"/>
      <c r="AN160" s="20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01"/>
      <c r="BE160" s="182"/>
      <c r="BF160" s="23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97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0"/>
      <c r="AJ161" s="20"/>
      <c r="AK161" s="21"/>
      <c r="AL161" s="201"/>
      <c r="AM161" s="20"/>
      <c r="AN161" s="20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1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97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0"/>
      <c r="AJ162" s="20"/>
      <c r="AK162" s="21"/>
      <c r="AL162" s="201"/>
      <c r="AM162" s="20"/>
      <c r="AN162" s="20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1"/>
      <c r="BE162" s="181"/>
      <c r="BF162" s="21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97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0"/>
      <c r="AJ163" s="20"/>
      <c r="AK163" s="21"/>
      <c r="AL163" s="201"/>
      <c r="AM163" s="20"/>
      <c r="AN163" s="20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01"/>
      <c r="BE163" s="21"/>
      <c r="BF163" s="21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97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0"/>
      <c r="AJ164" s="20"/>
      <c r="AK164" s="21"/>
      <c r="AL164" s="201"/>
      <c r="AM164" s="20"/>
      <c r="AN164" s="20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1"/>
      <c r="BE164" s="182"/>
      <c r="BF164" s="23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25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201"/>
      <c r="AM165" s="23"/>
      <c r="AN165" s="23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1"/>
      <c r="BE165" s="21"/>
      <c r="BF165" s="20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25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201"/>
      <c r="AM166" s="23"/>
      <c r="AN166" s="23"/>
      <c r="AO166" s="21"/>
      <c r="AP166" s="21"/>
      <c r="AQ166" s="21"/>
      <c r="AR166" s="21"/>
      <c r="AS166" s="21"/>
      <c r="AT166" s="18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01"/>
      <c r="BE166" s="181"/>
      <c r="BF166" s="21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2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201"/>
      <c r="AM167" s="23"/>
      <c r="AN167" s="23"/>
      <c r="AO167" s="21"/>
      <c r="AP167" s="21"/>
      <c r="AQ167" s="21"/>
      <c r="AR167" s="21"/>
      <c r="AS167" s="21"/>
      <c r="AT167" s="18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1"/>
      <c r="BE167" s="201"/>
      <c r="BF167" s="20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209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0"/>
      <c r="AK168" s="21"/>
      <c r="AL168" s="201"/>
      <c r="AM168" s="23"/>
      <c r="AN168" s="20"/>
      <c r="AO168" s="21"/>
      <c r="AP168" s="20"/>
      <c r="AQ168" s="23"/>
      <c r="AR168" s="20"/>
      <c r="AS168" s="21"/>
      <c r="AT168" s="201"/>
      <c r="AU168" s="23"/>
      <c r="AV168" s="21"/>
      <c r="AW168" s="21"/>
      <c r="AX168" s="21"/>
      <c r="AY168" s="21"/>
      <c r="AZ168" s="21"/>
      <c r="BA168" s="21"/>
      <c r="BB168" s="21"/>
      <c r="BC168" s="21"/>
      <c r="BD168" s="20"/>
      <c r="BE168" s="21"/>
      <c r="BF168" s="21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36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0"/>
      <c r="AJ169" s="20"/>
      <c r="AK169" s="21"/>
      <c r="AL169" s="201"/>
      <c r="AM169" s="20"/>
      <c r="AN169" s="20"/>
      <c r="AO169" s="21"/>
      <c r="AP169" s="21"/>
      <c r="AQ169" s="21"/>
      <c r="AR169" s="21"/>
      <c r="AS169" s="21"/>
      <c r="AT169" s="18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1"/>
      <c r="BE169" s="181"/>
      <c r="BF169" s="21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36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0"/>
      <c r="AJ170" s="20"/>
      <c r="AK170" s="21"/>
      <c r="AL170" s="201"/>
      <c r="AM170" s="20"/>
      <c r="AN170" s="20"/>
      <c r="AO170" s="21"/>
      <c r="AP170" s="21"/>
      <c r="AQ170" s="21"/>
      <c r="AR170" s="21"/>
      <c r="AS170" s="21"/>
      <c r="AT170" s="18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01"/>
      <c r="BE170" s="181"/>
      <c r="BF170" s="21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36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0"/>
      <c r="R171" s="20"/>
      <c r="S171" s="20"/>
      <c r="T171" s="20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0"/>
      <c r="AJ171" s="20"/>
      <c r="AK171" s="21"/>
      <c r="AL171" s="201"/>
      <c r="AM171" s="20"/>
      <c r="AN171" s="20"/>
      <c r="AO171" s="21"/>
      <c r="AP171" s="21"/>
      <c r="AQ171" s="21"/>
      <c r="AR171" s="21"/>
      <c r="AS171" s="21"/>
      <c r="AT171" s="18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01"/>
      <c r="BE171" s="181"/>
      <c r="BF171" s="21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36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1"/>
      <c r="N172" s="20"/>
      <c r="O172" s="23"/>
      <c r="P172" s="20"/>
      <c r="Q172" s="20"/>
      <c r="R172" s="20"/>
      <c r="S172" s="20"/>
      <c r="T172" s="20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0"/>
      <c r="AJ172" s="20"/>
      <c r="AK172" s="21"/>
      <c r="AL172" s="201"/>
      <c r="AM172" s="20"/>
      <c r="AN172" s="20"/>
      <c r="AO172" s="21"/>
      <c r="AP172" s="21"/>
      <c r="AQ172" s="21"/>
      <c r="AR172" s="21"/>
      <c r="AS172" s="21"/>
      <c r="AT172" s="18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1"/>
      <c r="BE172" s="181"/>
      <c r="BF172" s="21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209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0"/>
      <c r="AJ173" s="20"/>
      <c r="AK173" s="21"/>
      <c r="AL173" s="201"/>
      <c r="AM173" s="20"/>
      <c r="AN173" s="20"/>
      <c r="AO173" s="21"/>
      <c r="AP173" s="21"/>
      <c r="AQ173" s="21"/>
      <c r="AR173" s="21"/>
      <c r="AS173" s="21"/>
      <c r="AT173" s="18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01"/>
      <c r="BE173" s="21"/>
      <c r="BF173" s="20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54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0"/>
      <c r="AJ174" s="20"/>
      <c r="AK174" s="21"/>
      <c r="AL174" s="201"/>
      <c r="AM174" s="20"/>
      <c r="AN174" s="20"/>
      <c r="AO174" s="21"/>
      <c r="AP174" s="21"/>
      <c r="AQ174" s="21"/>
      <c r="AR174" s="21"/>
      <c r="AS174" s="21"/>
      <c r="AT174" s="18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1"/>
      <c r="BE174" s="201"/>
      <c r="BF174" s="20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249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0"/>
      <c r="AJ175" s="20"/>
      <c r="AK175" s="21"/>
      <c r="AL175" s="201"/>
      <c r="AM175" s="20"/>
      <c r="AN175" s="20"/>
      <c r="AO175" s="21"/>
      <c r="AP175" s="21"/>
      <c r="AQ175" s="21"/>
      <c r="AR175" s="21"/>
      <c r="AS175" s="21"/>
      <c r="AT175" s="18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01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52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0"/>
      <c r="AJ176" s="20"/>
      <c r="AK176" s="21"/>
      <c r="AL176" s="201"/>
      <c r="AM176" s="20"/>
      <c r="AN176" s="20"/>
      <c r="AO176" s="21"/>
      <c r="AP176" s="21"/>
      <c r="AQ176" s="21"/>
      <c r="AR176" s="21"/>
      <c r="AS176" s="21"/>
      <c r="AT176" s="18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1"/>
      <c r="BE176" s="21"/>
      <c r="BF176" s="21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52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0"/>
      <c r="AJ177" s="20"/>
      <c r="AK177" s="21"/>
      <c r="AL177" s="201"/>
      <c r="AM177" s="20"/>
      <c r="AN177" s="20"/>
      <c r="AO177" s="21"/>
      <c r="AP177" s="21"/>
      <c r="AQ177" s="21"/>
      <c r="AR177" s="21"/>
      <c r="AS177" s="21"/>
      <c r="AT177" s="18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1"/>
      <c r="BE177" s="201"/>
      <c r="BF177" s="20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1"/>
      <c r="AJ178" s="20"/>
      <c r="AK178" s="21"/>
      <c r="AL178" s="201"/>
      <c r="AM178" s="21"/>
      <c r="AN178" s="20"/>
      <c r="AO178" s="21"/>
      <c r="AP178" s="21"/>
      <c r="AQ178" s="21"/>
      <c r="AR178" s="21"/>
      <c r="AS178" s="21"/>
      <c r="AT178" s="201"/>
      <c r="AU178" s="21"/>
      <c r="AV178" s="21"/>
      <c r="AW178" s="21"/>
      <c r="AX178" s="21"/>
      <c r="AY178" s="21"/>
      <c r="AZ178" s="21"/>
      <c r="BA178" s="21"/>
      <c r="BB178" s="20"/>
      <c r="BC178" s="21"/>
      <c r="BD178" s="20"/>
      <c r="BE178" s="21"/>
      <c r="BF178" s="21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29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0"/>
      <c r="P179" s="20"/>
      <c r="Q179" s="20"/>
      <c r="R179" s="20"/>
      <c r="S179" s="20"/>
      <c r="T179" s="20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1"/>
      <c r="AJ179" s="20"/>
      <c r="AK179" s="21"/>
      <c r="AL179" s="201"/>
      <c r="AM179" s="21"/>
      <c r="AN179" s="20"/>
      <c r="AO179" s="21"/>
      <c r="AP179" s="21"/>
      <c r="AQ179" s="21"/>
      <c r="AR179" s="21"/>
      <c r="AS179" s="21"/>
      <c r="AT179" s="20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01"/>
      <c r="BE179" s="21"/>
      <c r="BF179" s="21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54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3"/>
      <c r="AK180" s="21"/>
      <c r="AL180" s="201"/>
      <c r="AM180" s="20"/>
      <c r="AN180" s="20"/>
      <c r="AO180" s="21"/>
      <c r="AP180" s="21"/>
      <c r="AQ180" s="21"/>
      <c r="AR180" s="21"/>
      <c r="AS180" s="21"/>
      <c r="AT180" s="201"/>
      <c r="AU180" s="20"/>
      <c r="AV180" s="21"/>
      <c r="AW180" s="21"/>
      <c r="AX180" s="21"/>
      <c r="AY180" s="21"/>
      <c r="AZ180" s="21"/>
      <c r="BA180" s="21"/>
      <c r="BB180" s="21"/>
      <c r="BC180" s="21"/>
      <c r="BD180" s="201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54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3"/>
      <c r="AK181" s="21"/>
      <c r="AL181" s="201"/>
      <c r="AM181" s="20"/>
      <c r="AN181" s="20"/>
      <c r="AO181" s="21"/>
      <c r="AP181" s="21"/>
      <c r="AQ181" s="21"/>
      <c r="AR181" s="21"/>
      <c r="AS181" s="21"/>
      <c r="AT181" s="201"/>
      <c r="AU181" s="20"/>
      <c r="AV181" s="21"/>
      <c r="AW181" s="21"/>
      <c r="AX181" s="21"/>
      <c r="AY181" s="21"/>
      <c r="AZ181" s="21"/>
      <c r="BA181" s="21"/>
      <c r="BB181" s="21"/>
      <c r="BC181" s="21"/>
      <c r="BD181" s="201"/>
      <c r="BE181" s="21"/>
      <c r="BF181" s="20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54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3"/>
      <c r="AJ182" s="23"/>
      <c r="AK182" s="21"/>
      <c r="AL182" s="201"/>
      <c r="AM182" s="20"/>
      <c r="AN182" s="20"/>
      <c r="AO182" s="21"/>
      <c r="AP182" s="21"/>
      <c r="AQ182" s="21"/>
      <c r="AR182" s="21"/>
      <c r="AS182" s="21"/>
      <c r="AT182" s="201"/>
      <c r="AU182" s="20"/>
      <c r="AV182" s="21"/>
      <c r="AW182" s="21"/>
      <c r="AX182" s="21"/>
      <c r="AY182" s="21"/>
      <c r="AZ182" s="21"/>
      <c r="BA182" s="21"/>
      <c r="BB182" s="21"/>
      <c r="BC182" s="21"/>
      <c r="BD182" s="201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54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3"/>
      <c r="AJ183" s="23"/>
      <c r="AK183" s="21"/>
      <c r="AL183" s="201"/>
      <c r="AM183" s="20"/>
      <c r="AN183" s="20"/>
      <c r="AO183" s="21"/>
      <c r="AP183" s="21"/>
      <c r="AQ183" s="21"/>
      <c r="AR183" s="21"/>
      <c r="AS183" s="21"/>
      <c r="AT183" s="201"/>
      <c r="AU183" s="20"/>
      <c r="AV183" s="21"/>
      <c r="AW183" s="21"/>
      <c r="AX183" s="21"/>
      <c r="AY183" s="21"/>
      <c r="AZ183" s="21"/>
      <c r="BA183" s="21"/>
      <c r="BB183" s="21"/>
      <c r="BC183" s="21"/>
      <c r="BD183" s="201"/>
      <c r="BE183" s="21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54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3"/>
      <c r="AJ184" s="23"/>
      <c r="AK184" s="21"/>
      <c r="AL184" s="201"/>
      <c r="AM184" s="20"/>
      <c r="AN184" s="20"/>
      <c r="AO184" s="21"/>
      <c r="AP184" s="21"/>
      <c r="AQ184" s="21"/>
      <c r="AR184" s="21"/>
      <c r="AS184" s="21"/>
      <c r="AT184" s="201"/>
      <c r="AU184" s="20"/>
      <c r="AV184" s="21"/>
      <c r="AW184" s="21"/>
      <c r="AX184" s="21"/>
      <c r="AY184" s="21"/>
      <c r="AZ184" s="21"/>
      <c r="BA184" s="21"/>
      <c r="BB184" s="21"/>
      <c r="BC184" s="21"/>
      <c r="BD184" s="201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54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3"/>
      <c r="AJ185" s="23"/>
      <c r="AK185" s="21"/>
      <c r="AL185" s="201"/>
      <c r="AM185" s="20"/>
      <c r="AN185" s="20"/>
      <c r="AO185" s="21"/>
      <c r="AP185" s="21"/>
      <c r="AQ185" s="21"/>
      <c r="AR185" s="21"/>
      <c r="AS185" s="21"/>
      <c r="AT185" s="201"/>
      <c r="AU185" s="20"/>
      <c r="AV185" s="21"/>
      <c r="AW185" s="21"/>
      <c r="AX185" s="21"/>
      <c r="AY185" s="21"/>
      <c r="AZ185" s="21"/>
      <c r="BA185" s="21"/>
      <c r="BB185" s="21"/>
      <c r="BC185" s="21"/>
      <c r="BD185" s="201"/>
      <c r="BE185" s="21"/>
      <c r="BF185" s="21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54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3"/>
      <c r="AK186" s="21"/>
      <c r="AL186" s="201"/>
      <c r="AM186" s="20"/>
      <c r="AN186" s="20"/>
      <c r="AO186" s="21"/>
      <c r="AP186" s="21"/>
      <c r="AQ186" s="21"/>
      <c r="AR186" s="21"/>
      <c r="AS186" s="21"/>
      <c r="AT186" s="201"/>
      <c r="AU186" s="20"/>
      <c r="AV186" s="21"/>
      <c r="AW186" s="21"/>
      <c r="AX186" s="21"/>
      <c r="AY186" s="21"/>
      <c r="AZ186" s="21"/>
      <c r="BA186" s="21"/>
      <c r="BB186" s="21"/>
      <c r="BC186" s="21"/>
      <c r="BD186" s="201"/>
      <c r="BE186" s="23"/>
      <c r="BF186" s="23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249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3"/>
      <c r="AJ187" s="23"/>
      <c r="AK187" s="21"/>
      <c r="AL187" s="201"/>
      <c r="AM187" s="23"/>
      <c r="AN187" s="23"/>
      <c r="AO187" s="21"/>
      <c r="AP187" s="21"/>
      <c r="AQ187" s="21"/>
      <c r="AR187" s="21"/>
      <c r="AS187" s="21"/>
      <c r="AT187" s="201"/>
      <c r="AU187" s="23"/>
      <c r="AV187" s="21"/>
      <c r="AW187" s="21"/>
      <c r="AX187" s="21"/>
      <c r="AY187" s="21"/>
      <c r="AZ187" s="21"/>
      <c r="BA187" s="21"/>
      <c r="BB187" s="21"/>
      <c r="BC187" s="21"/>
      <c r="BD187" s="201"/>
      <c r="BE187" s="21"/>
      <c r="BF187" s="20"/>
      <c r="BG187" s="21"/>
      <c r="BH187" s="21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24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3"/>
      <c r="AJ188" s="23"/>
      <c r="AK188" s="21"/>
      <c r="AL188" s="201"/>
      <c r="AM188" s="20"/>
      <c r="AN188" s="20"/>
      <c r="AO188" s="21"/>
      <c r="AP188" s="21"/>
      <c r="AQ188" s="21"/>
      <c r="AR188" s="21"/>
      <c r="AS188" s="21"/>
      <c r="AT188" s="201"/>
      <c r="AU188" s="20"/>
      <c r="AV188" s="21"/>
      <c r="AW188" s="21"/>
      <c r="AX188" s="21"/>
      <c r="AY188" s="21"/>
      <c r="AZ188" s="21"/>
      <c r="BA188" s="21"/>
      <c r="BB188" s="21"/>
      <c r="BC188" s="21"/>
      <c r="BD188" s="201"/>
      <c r="BE188" s="21"/>
      <c r="BF188" s="21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24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3"/>
      <c r="AK189" s="21"/>
      <c r="AL189" s="201"/>
      <c r="AM189" s="20"/>
      <c r="AN189" s="20"/>
      <c r="AO189" s="21"/>
      <c r="AP189" s="21"/>
      <c r="AQ189" s="21"/>
      <c r="AR189" s="21"/>
      <c r="AS189" s="21"/>
      <c r="AT189" s="201"/>
      <c r="AU189" s="20"/>
      <c r="AV189" s="21"/>
      <c r="AW189" s="21"/>
      <c r="AX189" s="21"/>
      <c r="AY189" s="21"/>
      <c r="AZ189" s="21"/>
      <c r="BA189" s="21"/>
      <c r="BB189" s="21"/>
      <c r="BC189" s="21"/>
      <c r="BD189" s="201"/>
      <c r="BE189" s="21"/>
      <c r="BF189" s="21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24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3"/>
      <c r="AK190" s="21"/>
      <c r="AL190" s="201"/>
      <c r="AM190" s="20"/>
      <c r="AN190" s="20"/>
      <c r="AO190" s="21"/>
      <c r="AP190" s="21"/>
      <c r="AQ190" s="21"/>
      <c r="AR190" s="21"/>
      <c r="AS190" s="21"/>
      <c r="AT190" s="201"/>
      <c r="AU190" s="20"/>
      <c r="AV190" s="21"/>
      <c r="AW190" s="21"/>
      <c r="AX190" s="21"/>
      <c r="AY190" s="21"/>
      <c r="AZ190" s="21"/>
      <c r="BA190" s="21"/>
      <c r="BB190" s="21"/>
      <c r="BC190" s="21"/>
      <c r="BD190" s="201"/>
      <c r="BE190" s="21"/>
      <c r="BF190" s="21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24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3"/>
      <c r="AK191" s="21"/>
      <c r="AL191" s="201"/>
      <c r="AM191" s="20"/>
      <c r="AN191" s="20"/>
      <c r="AO191" s="21"/>
      <c r="AP191" s="21"/>
      <c r="AQ191" s="21"/>
      <c r="AR191" s="21"/>
      <c r="AS191" s="21"/>
      <c r="AT191" s="201"/>
      <c r="AU191" s="20"/>
      <c r="AV191" s="21"/>
      <c r="AW191" s="21"/>
      <c r="AX191" s="21"/>
      <c r="AY191" s="21"/>
      <c r="AZ191" s="21"/>
      <c r="BA191" s="21"/>
      <c r="BB191" s="21"/>
      <c r="BC191" s="21"/>
      <c r="BD191" s="201"/>
      <c r="BE191" s="21"/>
      <c r="BF191" s="21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24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3"/>
      <c r="AK192" s="21"/>
      <c r="AL192" s="201"/>
      <c r="AM192" s="20"/>
      <c r="AN192" s="20"/>
      <c r="AO192" s="21"/>
      <c r="AP192" s="21"/>
      <c r="AQ192" s="21"/>
      <c r="AR192" s="21"/>
      <c r="AS192" s="21"/>
      <c r="AT192" s="201"/>
      <c r="AU192" s="20"/>
      <c r="AV192" s="21"/>
      <c r="AW192" s="21"/>
      <c r="AX192" s="21"/>
      <c r="AY192" s="21"/>
      <c r="AZ192" s="21"/>
      <c r="BA192" s="21"/>
      <c r="BB192" s="21"/>
      <c r="BC192" s="21"/>
      <c r="BD192" s="201"/>
      <c r="BE192" s="21"/>
      <c r="BF192" s="21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409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3"/>
      <c r="AK193" s="21"/>
      <c r="AL193" s="201"/>
      <c r="AM193" s="20"/>
      <c r="AN193" s="20"/>
      <c r="AO193" s="21"/>
      <c r="AP193" s="21"/>
      <c r="AQ193" s="21"/>
      <c r="AR193" s="21"/>
      <c r="AS193" s="21"/>
      <c r="AT193" s="201"/>
      <c r="AU193" s="20"/>
      <c r="AV193" s="21"/>
      <c r="AW193" s="21"/>
      <c r="AX193" s="21"/>
      <c r="AY193" s="21"/>
      <c r="AZ193" s="21"/>
      <c r="BA193" s="21"/>
      <c r="BB193" s="21"/>
      <c r="BC193" s="21"/>
      <c r="BD193" s="201"/>
      <c r="BE193" s="23"/>
      <c r="BF193" s="23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237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01"/>
      <c r="BE194" s="21"/>
      <c r="BF194" s="20"/>
      <c r="BG194" s="20"/>
      <c r="BH194" s="20"/>
      <c r="BI194" s="23"/>
      <c r="BJ194" s="20"/>
      <c r="BK194" s="21"/>
      <c r="BL194" s="20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39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01"/>
      <c r="BE195" s="23"/>
      <c r="BF195" s="23"/>
      <c r="BG195" s="20"/>
      <c r="BH195" s="20"/>
      <c r="BI195" s="23"/>
      <c r="BJ195" s="20"/>
      <c r="BK195" s="21"/>
      <c r="BL195" s="20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237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3"/>
      <c r="AK196" s="21"/>
      <c r="AL196" s="201"/>
      <c r="AM196" s="23"/>
      <c r="AN196" s="23"/>
      <c r="AO196" s="21"/>
      <c r="AP196" s="21"/>
      <c r="AQ196" s="21"/>
      <c r="AR196" s="21"/>
      <c r="AS196" s="21"/>
      <c r="AT196" s="201"/>
      <c r="AU196" s="23"/>
      <c r="AV196" s="21"/>
      <c r="AW196" s="21"/>
      <c r="AX196" s="21"/>
      <c r="AY196" s="21"/>
      <c r="AZ196" s="21"/>
      <c r="BA196" s="21"/>
      <c r="BB196" s="21"/>
      <c r="BC196" s="21"/>
      <c r="BD196" s="201"/>
      <c r="BE196" s="23"/>
      <c r="BF196" s="20"/>
      <c r="BG196" s="21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22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1"/>
      <c r="BE197" s="23"/>
      <c r="BF197" s="23"/>
      <c r="BG197" s="20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2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01"/>
      <c r="BE198" s="23"/>
      <c r="BF198" s="23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22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01"/>
      <c r="BE199" s="23"/>
      <c r="BF199" s="23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2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1"/>
      <c r="BE200" s="23"/>
      <c r="BF200" s="23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22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1"/>
      <c r="BE201" s="23"/>
      <c r="BF201" s="23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25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01"/>
      <c r="BE202" s="21"/>
      <c r="BF202" s="21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55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1"/>
      <c r="BE203" s="23"/>
      <c r="BF203" s="23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25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0"/>
      <c r="P204" s="20"/>
      <c r="Q204" s="21"/>
      <c r="R204" s="21"/>
      <c r="S204" s="21"/>
      <c r="T204" s="21"/>
      <c r="U204" s="20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0"/>
      <c r="BC204" s="21"/>
      <c r="BD204" s="201"/>
      <c r="BE204" s="21"/>
      <c r="BF204" s="21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62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0"/>
      <c r="P205" s="20"/>
      <c r="Q205" s="20"/>
      <c r="R205" s="20"/>
      <c r="S205" s="20"/>
      <c r="T205" s="20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1"/>
      <c r="BE205" s="23"/>
      <c r="BF205" s="23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62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01"/>
      <c r="BE206" s="23"/>
      <c r="BF206" s="23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294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3"/>
      <c r="AJ207" s="23"/>
      <c r="AK207" s="21"/>
      <c r="AL207" s="201"/>
      <c r="AM207" s="23"/>
      <c r="AN207" s="23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1"/>
      <c r="BE207" s="23"/>
      <c r="BF207" s="23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42.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0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1"/>
      <c r="BE208" s="23"/>
      <c r="BF208" s="23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42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1"/>
      <c r="BE209" s="23"/>
      <c r="BF209" s="23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87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0"/>
      <c r="AQ210" s="23"/>
      <c r="AR210" s="20"/>
      <c r="AS210" s="21"/>
      <c r="AT210" s="21"/>
      <c r="AU210" s="21"/>
      <c r="AV210" s="21"/>
      <c r="AW210" s="21"/>
      <c r="AX210" s="21"/>
      <c r="AY210" s="21"/>
      <c r="AZ210" s="21"/>
      <c r="BA210" s="21"/>
      <c r="BB210" s="20"/>
      <c r="BC210" s="23"/>
      <c r="BD210" s="20"/>
      <c r="BE210" s="23"/>
      <c r="BF210" s="20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87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0"/>
      <c r="BC211" s="20"/>
      <c r="BD211" s="201"/>
      <c r="BE211" s="182"/>
      <c r="BF211" s="20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187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0"/>
      <c r="P212" s="20"/>
      <c r="Q212" s="20"/>
      <c r="R212" s="20"/>
      <c r="S212" s="20"/>
      <c r="T212" s="20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0"/>
      <c r="BC212" s="20"/>
      <c r="BD212" s="201"/>
      <c r="BE212" s="182"/>
      <c r="BF212" s="20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87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1"/>
      <c r="BE213" s="23"/>
      <c r="BF213" s="23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187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1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1"/>
      <c r="BE214" s="201"/>
      <c r="BF214" s="20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349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1"/>
      <c r="BE215" s="201"/>
      <c r="BF215" s="20"/>
      <c r="BG215" s="20"/>
      <c r="BH215" s="20"/>
      <c r="BI215" s="23"/>
      <c r="BJ215" s="23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67.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181"/>
      <c r="AM216" s="21"/>
      <c r="AN216" s="21"/>
      <c r="AO216" s="21"/>
      <c r="AP216" s="21"/>
      <c r="AQ216" s="21"/>
      <c r="AR216" s="21"/>
      <c r="AS216" s="21"/>
      <c r="AT216" s="18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1"/>
      <c r="BE216" s="201"/>
      <c r="BF216" s="20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409.6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3"/>
      <c r="AJ217" s="20"/>
      <c r="AK217" s="21"/>
      <c r="AL217" s="201"/>
      <c r="AM217" s="23"/>
      <c r="AN217" s="20"/>
      <c r="AO217" s="23"/>
      <c r="AP217" s="20"/>
      <c r="AQ217" s="21"/>
      <c r="AR217" s="21"/>
      <c r="AS217" s="21"/>
      <c r="AT217" s="201"/>
      <c r="AU217" s="23"/>
      <c r="AV217" s="21"/>
      <c r="AW217" s="21"/>
      <c r="AX217" s="21"/>
      <c r="AY217" s="21"/>
      <c r="AZ217" s="21"/>
      <c r="BA217" s="21"/>
      <c r="BB217" s="21"/>
      <c r="BC217" s="21"/>
      <c r="BD217" s="201"/>
      <c r="BE217" s="23"/>
      <c r="BF217" s="20"/>
      <c r="BG217" s="23"/>
      <c r="BH217" s="20"/>
      <c r="BI217" s="23"/>
      <c r="BJ217" s="20"/>
      <c r="BK217" s="23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134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0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3"/>
      <c r="AJ218" s="20"/>
      <c r="AK218" s="21"/>
      <c r="AL218" s="201"/>
      <c r="AM218" s="20"/>
      <c r="AN218" s="20"/>
      <c r="AO218" s="21"/>
      <c r="AP218" s="21"/>
      <c r="AQ218" s="21"/>
      <c r="AR218" s="21"/>
      <c r="AS218" s="21"/>
      <c r="AT218" s="201"/>
      <c r="AU218" s="20"/>
      <c r="AV218" s="21"/>
      <c r="AW218" s="21"/>
      <c r="AX218" s="21"/>
      <c r="AY218" s="21"/>
      <c r="AZ218" s="21"/>
      <c r="BA218" s="21"/>
      <c r="BB218" s="21"/>
      <c r="BC218" s="21"/>
      <c r="BD218" s="201"/>
      <c r="BE218" s="23"/>
      <c r="BF218" s="20"/>
      <c r="BG218" s="23"/>
      <c r="BH218" s="20"/>
      <c r="BI218" s="23"/>
      <c r="BJ218" s="20"/>
      <c r="BK218" s="23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134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3"/>
      <c r="AJ219" s="20"/>
      <c r="AK219" s="21"/>
      <c r="AL219" s="201"/>
      <c r="AM219" s="20"/>
      <c r="AN219" s="20"/>
      <c r="AO219" s="21"/>
      <c r="AP219" s="21"/>
      <c r="AQ219" s="21"/>
      <c r="AR219" s="21"/>
      <c r="AS219" s="21"/>
      <c r="AT219" s="201"/>
      <c r="AU219" s="20"/>
      <c r="AV219" s="21"/>
      <c r="AW219" s="21"/>
      <c r="AX219" s="21"/>
      <c r="AY219" s="21"/>
      <c r="AZ219" s="21"/>
      <c r="BA219" s="21"/>
      <c r="BB219" s="21"/>
      <c r="BC219" s="21"/>
      <c r="BD219" s="201"/>
      <c r="BE219" s="23"/>
      <c r="BF219" s="20"/>
      <c r="BG219" s="23"/>
      <c r="BH219" s="20"/>
      <c r="BI219" s="23"/>
      <c r="BJ219" s="20"/>
      <c r="BK219" s="23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34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0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3"/>
      <c r="AJ220" s="20"/>
      <c r="AK220" s="21"/>
      <c r="AL220" s="201"/>
      <c r="AM220" s="20"/>
      <c r="AN220" s="20"/>
      <c r="AO220" s="21"/>
      <c r="AP220" s="21"/>
      <c r="AQ220" s="21"/>
      <c r="AR220" s="21"/>
      <c r="AS220" s="21"/>
      <c r="AT220" s="201"/>
      <c r="AU220" s="20"/>
      <c r="AV220" s="21"/>
      <c r="AW220" s="21"/>
      <c r="AX220" s="21"/>
      <c r="AY220" s="21"/>
      <c r="AZ220" s="21"/>
      <c r="BA220" s="21"/>
      <c r="BB220" s="21"/>
      <c r="BC220" s="21"/>
      <c r="BD220" s="201"/>
      <c r="BE220" s="23"/>
      <c r="BF220" s="20"/>
      <c r="BG220" s="23"/>
      <c r="BH220" s="20"/>
      <c r="BI220" s="23"/>
      <c r="BJ220" s="20"/>
      <c r="BK220" s="23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34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0"/>
      <c r="Q221" s="20"/>
      <c r="R221" s="20"/>
      <c r="S221" s="20"/>
      <c r="T221" s="20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3"/>
      <c r="AJ221" s="20"/>
      <c r="AK221" s="21"/>
      <c r="AL221" s="201"/>
      <c r="AM221" s="20"/>
      <c r="AN221" s="20"/>
      <c r="AO221" s="21"/>
      <c r="AP221" s="21"/>
      <c r="AQ221" s="21"/>
      <c r="AR221" s="21"/>
      <c r="AS221" s="21"/>
      <c r="AT221" s="201"/>
      <c r="AU221" s="20"/>
      <c r="AV221" s="21"/>
      <c r="AW221" s="21"/>
      <c r="AX221" s="21"/>
      <c r="AY221" s="21"/>
      <c r="AZ221" s="21"/>
      <c r="BA221" s="21"/>
      <c r="BB221" s="21"/>
      <c r="BC221" s="21"/>
      <c r="BD221" s="201"/>
      <c r="BE221" s="23"/>
      <c r="BF221" s="20"/>
      <c r="BG221" s="23"/>
      <c r="BH221" s="20"/>
      <c r="BI221" s="23"/>
      <c r="BJ221" s="20"/>
      <c r="BK221" s="23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34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3"/>
      <c r="AJ222" s="20"/>
      <c r="AK222" s="21"/>
      <c r="AL222" s="201"/>
      <c r="AM222" s="20"/>
      <c r="AN222" s="20"/>
      <c r="AO222" s="21"/>
      <c r="AP222" s="21"/>
      <c r="AQ222" s="21"/>
      <c r="AR222" s="21"/>
      <c r="AS222" s="21"/>
      <c r="AT222" s="201"/>
      <c r="AU222" s="20"/>
      <c r="AV222" s="21"/>
      <c r="AW222" s="21"/>
      <c r="AX222" s="21"/>
      <c r="AY222" s="21"/>
      <c r="AZ222" s="21"/>
      <c r="BA222" s="21"/>
      <c r="BB222" s="21"/>
      <c r="BC222" s="21"/>
      <c r="BD222" s="201"/>
      <c r="BE222" s="23"/>
      <c r="BF222" s="20"/>
      <c r="BG222" s="23"/>
      <c r="BH222" s="20"/>
      <c r="BI222" s="23"/>
      <c r="BJ222" s="20"/>
      <c r="BK222" s="23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409.6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3"/>
      <c r="AJ223" s="23"/>
      <c r="AK223" s="21"/>
      <c r="AL223" s="201"/>
      <c r="AM223" s="23"/>
      <c r="AN223" s="23"/>
      <c r="AO223" s="21"/>
      <c r="AP223" s="21"/>
      <c r="AQ223" s="21"/>
      <c r="AR223" s="21"/>
      <c r="AS223" s="21"/>
      <c r="AT223" s="201"/>
      <c r="AU223" s="23"/>
      <c r="AV223" s="21"/>
      <c r="AW223" s="21"/>
      <c r="AX223" s="21"/>
      <c r="AY223" s="21"/>
      <c r="AZ223" s="21"/>
      <c r="BA223" s="21"/>
      <c r="BB223" s="21"/>
      <c r="BC223" s="21"/>
      <c r="BD223" s="201"/>
      <c r="BE223" s="23"/>
      <c r="BF223" s="23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134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1"/>
      <c r="BE224" s="201"/>
      <c r="BF224" s="20"/>
      <c r="BG224" s="20"/>
      <c r="BH224" s="20"/>
      <c r="BI224" s="23"/>
      <c r="BJ224" s="20"/>
      <c r="BK224" s="20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134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1"/>
      <c r="BE225" s="201"/>
      <c r="BF225" s="20"/>
      <c r="BG225" s="20"/>
      <c r="BH225" s="20"/>
      <c r="BI225" s="23"/>
      <c r="BJ225" s="20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134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0"/>
      <c r="Q226" s="20"/>
      <c r="R226" s="20"/>
      <c r="S226" s="20"/>
      <c r="T226" s="20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1"/>
      <c r="BE226" s="201"/>
      <c r="BF226" s="20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134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01"/>
      <c r="BE227" s="201"/>
      <c r="BF227" s="20"/>
      <c r="BG227" s="20"/>
      <c r="BH227" s="20"/>
      <c r="BI227" s="23"/>
      <c r="BJ227" s="20"/>
      <c r="BK227" s="20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409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0"/>
      <c r="AK228" s="23"/>
      <c r="AL228" s="20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1"/>
      <c r="BE228" s="23"/>
      <c r="BF228" s="23"/>
      <c r="BG228" s="20"/>
      <c r="BH228" s="20"/>
      <c r="BI228" s="23"/>
      <c r="BJ228" s="20"/>
      <c r="BK228" s="20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132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0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01"/>
      <c r="BE229" s="201"/>
      <c r="BF229" s="20"/>
      <c r="BG229" s="20"/>
      <c r="BH229" s="20"/>
      <c r="BI229" s="23"/>
      <c r="BJ229" s="20"/>
      <c r="BK229" s="20"/>
      <c r="BL229" s="23"/>
      <c r="BM229" s="21"/>
      <c r="BN229" s="181"/>
      <c r="BO229" s="24"/>
      <c r="BP229" s="21"/>
      <c r="BQ229" s="21"/>
      <c r="BR229" s="23"/>
      <c r="BS229" s="23"/>
      <c r="BT229" s="24"/>
      <c r="BU229" s="25"/>
    </row>
    <row r="230" spans="1:73" s="22" customFormat="1" ht="13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1"/>
      <c r="BE230" s="201"/>
      <c r="BF230" s="20"/>
      <c r="BG230" s="20"/>
      <c r="BH230" s="20"/>
      <c r="BI230" s="23"/>
      <c r="BJ230" s="20"/>
      <c r="BK230" s="20"/>
      <c r="BL230" s="23"/>
      <c r="BM230" s="21"/>
      <c r="BN230" s="181"/>
      <c r="BO230" s="24"/>
      <c r="BP230" s="21"/>
      <c r="BQ230" s="21"/>
      <c r="BR230" s="23"/>
      <c r="BS230" s="23"/>
      <c r="BT230" s="24"/>
      <c r="BU230" s="25"/>
    </row>
    <row r="231" spans="1:73" s="22" customFormat="1" ht="409.6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1"/>
      <c r="BE231" s="23"/>
      <c r="BF231" s="23"/>
      <c r="BG231" s="20"/>
      <c r="BH231" s="20"/>
      <c r="BI231" s="23"/>
      <c r="BJ231" s="20"/>
      <c r="BK231" s="20"/>
      <c r="BL231" s="23"/>
      <c r="BM231" s="21"/>
      <c r="BN231" s="181"/>
      <c r="BO231" s="24"/>
      <c r="BP231" s="21"/>
      <c r="BQ231" s="21"/>
      <c r="BR231" s="23"/>
      <c r="BS231" s="23"/>
      <c r="BT231" s="24"/>
      <c r="BU231" s="25"/>
    </row>
    <row r="232" spans="1:73" s="22" customFormat="1" ht="169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1"/>
      <c r="BE232" s="201"/>
      <c r="BF232" s="20"/>
      <c r="BG232" s="20"/>
      <c r="BH232" s="20"/>
      <c r="BI232" s="23"/>
      <c r="BJ232" s="20"/>
      <c r="BK232" s="20"/>
      <c r="BL232" s="23"/>
      <c r="BM232" s="21"/>
      <c r="BN232" s="181"/>
      <c r="BO232" s="24"/>
      <c r="BP232" s="21"/>
      <c r="BQ232" s="21"/>
      <c r="BR232" s="23"/>
      <c r="BS232" s="23"/>
      <c r="BT232" s="24"/>
      <c r="BU232" s="25"/>
    </row>
    <row r="233" spans="1:73" s="22" customFormat="1" ht="162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1"/>
      <c r="BE233" s="201"/>
      <c r="BF233" s="20"/>
      <c r="BG233" s="20"/>
      <c r="BH233" s="20"/>
      <c r="BI233" s="23"/>
      <c r="BJ233" s="20"/>
      <c r="BK233" s="23"/>
      <c r="BL233" s="23"/>
      <c r="BM233" s="21"/>
      <c r="BN233" s="181"/>
      <c r="BO233" s="24"/>
      <c r="BP233" s="21"/>
      <c r="BQ233" s="21"/>
      <c r="BR233" s="23"/>
      <c r="BS233" s="23"/>
      <c r="BT233" s="24"/>
      <c r="BU233" s="25"/>
    </row>
    <row r="234" spans="1:73" s="22" customFormat="1" ht="162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0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1"/>
      <c r="BE234" s="201"/>
      <c r="BF234" s="20"/>
      <c r="BG234" s="20"/>
      <c r="BH234" s="20"/>
      <c r="BI234" s="23"/>
      <c r="BJ234" s="20"/>
      <c r="BK234" s="20"/>
      <c r="BL234" s="23"/>
      <c r="BM234" s="21"/>
      <c r="BN234" s="181"/>
      <c r="BO234" s="24"/>
      <c r="BP234" s="21"/>
      <c r="BQ234" s="21"/>
      <c r="BR234" s="23"/>
      <c r="BS234" s="23"/>
      <c r="BT234" s="24"/>
      <c r="BU234" s="25"/>
    </row>
    <row r="235" spans="1:73" s="22" customFormat="1" ht="409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1"/>
      <c r="BE235" s="23"/>
      <c r="BF235" s="23"/>
      <c r="BG235" s="20"/>
      <c r="BH235" s="20"/>
      <c r="BI235" s="23"/>
      <c r="BJ235" s="20"/>
      <c r="BK235" s="20"/>
      <c r="BL235" s="23"/>
      <c r="BM235" s="21"/>
      <c r="BN235" s="181"/>
      <c r="BO235" s="24"/>
      <c r="BP235" s="21"/>
      <c r="BQ235" s="21"/>
      <c r="BR235" s="23"/>
      <c r="BS235" s="23"/>
      <c r="BT235" s="24"/>
      <c r="BU235" s="25"/>
    </row>
    <row r="236" spans="1:73" s="22" customFormat="1" ht="154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1"/>
      <c r="BE236" s="201"/>
      <c r="BF236" s="20"/>
      <c r="BG236" s="20"/>
      <c r="BH236" s="20"/>
      <c r="BI236" s="23"/>
      <c r="BJ236" s="20"/>
      <c r="BK236" s="20"/>
      <c r="BL236" s="23"/>
      <c r="BM236" s="21"/>
      <c r="BN236" s="181"/>
      <c r="BO236" s="24"/>
      <c r="BP236" s="21"/>
      <c r="BQ236" s="21"/>
      <c r="BR236" s="23"/>
      <c r="BS236" s="23"/>
      <c r="BT236" s="24"/>
      <c r="BU236" s="25"/>
    </row>
    <row r="237" spans="1:73" s="22" customFormat="1" ht="186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1"/>
      <c r="BE237" s="201"/>
      <c r="BF237" s="20"/>
      <c r="BG237" s="20"/>
      <c r="BH237" s="20"/>
      <c r="BI237" s="23"/>
      <c r="BJ237" s="20"/>
      <c r="BK237" s="20"/>
      <c r="BL237" s="23"/>
      <c r="BM237" s="21"/>
      <c r="BN237" s="181"/>
      <c r="BO237" s="24"/>
      <c r="BP237" s="21"/>
      <c r="BQ237" s="21"/>
      <c r="BR237" s="23"/>
      <c r="BS237" s="23"/>
      <c r="BT237" s="24"/>
      <c r="BU237" s="25"/>
    </row>
    <row r="238" spans="1:73" s="22" customFormat="1" ht="177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1"/>
      <c r="BE238" s="23"/>
      <c r="BF238" s="23"/>
      <c r="BG238" s="20"/>
      <c r="BH238" s="20"/>
      <c r="BI238" s="23"/>
      <c r="BJ238" s="20"/>
      <c r="BK238" s="20"/>
      <c r="BL238" s="23"/>
      <c r="BM238" s="21"/>
      <c r="BN238" s="181"/>
      <c r="BO238" s="24"/>
      <c r="BP238" s="21"/>
      <c r="BQ238" s="21"/>
      <c r="BR238" s="23"/>
      <c r="BS238" s="23"/>
      <c r="BT238" s="24"/>
      <c r="BU238" s="25"/>
    </row>
    <row r="239" spans="1:73" s="22" customFormat="1" ht="177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1"/>
      <c r="BE239" s="182"/>
      <c r="BF239" s="23"/>
      <c r="BG239" s="20"/>
      <c r="BH239" s="20"/>
      <c r="BI239" s="23"/>
      <c r="BJ239" s="20"/>
      <c r="BK239" s="20"/>
      <c r="BL239" s="23"/>
      <c r="BM239" s="21"/>
      <c r="BN239" s="181"/>
      <c r="BO239" s="24"/>
      <c r="BP239" s="21"/>
      <c r="BQ239" s="21"/>
      <c r="BR239" s="23"/>
      <c r="BS239" s="23"/>
      <c r="BT239" s="24"/>
      <c r="BU239" s="25"/>
    </row>
    <row r="240" spans="1:73" s="22" customFormat="1" ht="244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83"/>
      <c r="BE240" s="23"/>
      <c r="BF240" s="23"/>
      <c r="BG240" s="20"/>
      <c r="BH240" s="20"/>
      <c r="BI240" s="23"/>
      <c r="BJ240" s="20"/>
      <c r="BK240" s="20"/>
      <c r="BL240" s="23"/>
      <c r="BM240" s="21"/>
      <c r="BN240" s="181"/>
      <c r="BO240" s="24"/>
      <c r="BP240" s="21"/>
      <c r="BQ240" s="21"/>
      <c r="BR240" s="23"/>
      <c r="BS240" s="23"/>
      <c r="BT240" s="24"/>
      <c r="BU240" s="25"/>
    </row>
    <row r="241" spans="1:73" s="22" customFormat="1" ht="244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1"/>
      <c r="BE241" s="182"/>
      <c r="BF241" s="23"/>
      <c r="BG241" s="20"/>
      <c r="BH241" s="20"/>
      <c r="BI241" s="23"/>
      <c r="BJ241" s="20"/>
      <c r="BK241" s="20"/>
      <c r="BL241" s="23"/>
      <c r="BM241" s="21"/>
      <c r="BN241" s="181"/>
      <c r="BO241" s="24"/>
      <c r="BP241" s="21"/>
      <c r="BQ241" s="21"/>
      <c r="BR241" s="23"/>
      <c r="BS241" s="23"/>
      <c r="BT241" s="24"/>
      <c r="BU241" s="25"/>
    </row>
    <row r="242" spans="1:73" s="22" customFormat="1" ht="231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1"/>
      <c r="BE242" s="23"/>
      <c r="BF242" s="23"/>
      <c r="BG242" s="20"/>
      <c r="BH242" s="20"/>
      <c r="BI242" s="23"/>
      <c r="BJ242" s="20"/>
      <c r="BK242" s="20"/>
      <c r="BL242" s="23"/>
      <c r="BM242" s="21"/>
      <c r="BN242" s="181"/>
      <c r="BO242" s="24"/>
      <c r="BP242" s="21"/>
      <c r="BQ242" s="21"/>
      <c r="BR242" s="23"/>
      <c r="BS242" s="23"/>
      <c r="BT242" s="24"/>
      <c r="BU242" s="25"/>
    </row>
    <row r="243" spans="1:73" s="22" customFormat="1" ht="231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0"/>
      <c r="R243" s="21"/>
      <c r="S243" s="20"/>
      <c r="T243" s="21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0"/>
      <c r="AQ243" s="20"/>
      <c r="AR243" s="20"/>
      <c r="AS243" s="21"/>
      <c r="AT243" s="21"/>
      <c r="AU243" s="21"/>
      <c r="AV243" s="21"/>
      <c r="AW243" s="21"/>
      <c r="AX243" s="21"/>
      <c r="AY243" s="21"/>
      <c r="AZ243" s="21"/>
      <c r="BA243" s="21"/>
      <c r="BB243" s="20"/>
      <c r="BC243" s="20"/>
      <c r="BD243" s="20"/>
      <c r="BE243" s="201"/>
      <c r="BF243" s="20"/>
      <c r="BG243" s="20"/>
      <c r="BH243" s="20"/>
      <c r="BI243" s="23"/>
      <c r="BJ243" s="20"/>
      <c r="BK243" s="20"/>
      <c r="BL243" s="23"/>
      <c r="BM243" s="21"/>
      <c r="BN243" s="181"/>
      <c r="BO243" s="24"/>
      <c r="BP243" s="21"/>
      <c r="BQ243" s="21"/>
      <c r="BR243" s="23"/>
      <c r="BS243" s="23"/>
      <c r="BT243" s="24"/>
      <c r="BU243" s="25"/>
    </row>
    <row r="244" spans="1:73" s="22" customFormat="1" ht="159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0"/>
      <c r="R244" s="21"/>
      <c r="S244" s="20"/>
      <c r="T244" s="21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01"/>
      <c r="BE244" s="201"/>
      <c r="BF244" s="20"/>
      <c r="BG244" s="20"/>
      <c r="BH244" s="20"/>
      <c r="BI244" s="23"/>
      <c r="BJ244" s="20"/>
      <c r="BK244" s="20"/>
      <c r="BL244" s="23"/>
      <c r="BM244" s="21"/>
      <c r="BN244" s="181"/>
      <c r="BO244" s="24"/>
      <c r="BP244" s="21"/>
      <c r="BQ244" s="21"/>
      <c r="BR244" s="23"/>
      <c r="BS244" s="23"/>
      <c r="BT244" s="24"/>
      <c r="BU244" s="25"/>
    </row>
    <row r="245" spans="1:73" s="22" customFormat="1" ht="159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1"/>
      <c r="BE245" s="201"/>
      <c r="BF245" s="20"/>
      <c r="BG245" s="20"/>
      <c r="BH245" s="20"/>
      <c r="BI245" s="23"/>
      <c r="BJ245" s="20"/>
      <c r="BK245" s="20"/>
      <c r="BL245" s="23"/>
      <c r="BM245" s="21"/>
      <c r="BN245" s="181"/>
      <c r="BO245" s="24"/>
      <c r="BP245" s="21"/>
      <c r="BQ245" s="21"/>
      <c r="BR245" s="23"/>
      <c r="BS245" s="23"/>
      <c r="BT245" s="24"/>
      <c r="BU245" s="25"/>
    </row>
    <row r="246" spans="1:73" s="22" customFormat="1" ht="408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0"/>
      <c r="AJ246" s="20"/>
      <c r="AK246" s="21"/>
      <c r="AL246" s="201"/>
      <c r="AM246" s="21"/>
      <c r="AN246" s="20"/>
      <c r="AO246" s="21"/>
      <c r="AP246" s="20"/>
      <c r="AQ246" s="21"/>
      <c r="AR246" s="21"/>
      <c r="AS246" s="21"/>
      <c r="AT246" s="20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01"/>
      <c r="BE246" s="21"/>
      <c r="BF246" s="20"/>
      <c r="BG246" s="20"/>
      <c r="BH246" s="20"/>
      <c r="BI246" s="23"/>
      <c r="BJ246" s="20"/>
      <c r="BK246" s="20"/>
      <c r="BL246" s="23"/>
      <c r="BM246" s="21"/>
      <c r="BN246" s="181"/>
      <c r="BO246" s="24"/>
      <c r="BP246" s="21"/>
      <c r="BQ246" s="21"/>
      <c r="BR246" s="23"/>
      <c r="BS246" s="23"/>
      <c r="BT246" s="24"/>
      <c r="BU246" s="25"/>
    </row>
    <row r="247" spans="1:73" s="22" customFormat="1" ht="138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1"/>
      <c r="R247" s="21"/>
      <c r="S247" s="21"/>
      <c r="T247" s="21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1"/>
      <c r="BE247" s="201"/>
      <c r="BF247" s="20"/>
      <c r="BG247" s="20"/>
      <c r="BH247" s="20"/>
      <c r="BI247" s="23"/>
      <c r="BJ247" s="20"/>
      <c r="BK247" s="20"/>
      <c r="BL247" s="23"/>
      <c r="BM247" s="21"/>
      <c r="BN247" s="181"/>
      <c r="BO247" s="24"/>
      <c r="BP247" s="21"/>
      <c r="BQ247" s="21"/>
      <c r="BR247" s="23"/>
      <c r="BS247" s="23"/>
      <c r="BT247" s="24"/>
      <c r="BU247" s="25"/>
    </row>
    <row r="248" spans="1:73" s="22" customFormat="1" ht="138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1"/>
      <c r="BE248" s="201"/>
      <c r="BF248" s="20"/>
      <c r="BG248" s="20"/>
      <c r="BH248" s="20"/>
      <c r="BI248" s="23"/>
      <c r="BJ248" s="20"/>
      <c r="BK248" s="20"/>
      <c r="BL248" s="23"/>
      <c r="BM248" s="21"/>
      <c r="BN248" s="181"/>
      <c r="BO248" s="24"/>
      <c r="BP248" s="21"/>
      <c r="BQ248" s="21"/>
      <c r="BR248" s="23"/>
      <c r="BS248" s="23"/>
      <c r="BT248" s="24"/>
      <c r="BU248" s="25"/>
    </row>
    <row r="249" spans="1:73" s="22" customFormat="1" ht="138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1"/>
      <c r="BE249" s="201"/>
      <c r="BF249" s="20"/>
      <c r="BG249" s="20"/>
      <c r="BH249" s="20"/>
      <c r="BI249" s="23"/>
      <c r="BJ249" s="20"/>
      <c r="BK249" s="20"/>
      <c r="BL249" s="23"/>
      <c r="BM249" s="21"/>
      <c r="BN249" s="181"/>
      <c r="BO249" s="24"/>
      <c r="BP249" s="21"/>
      <c r="BQ249" s="21"/>
      <c r="BR249" s="23"/>
      <c r="BS249" s="23"/>
      <c r="BT249" s="24"/>
      <c r="BU249" s="25"/>
    </row>
    <row r="250" spans="1:73" s="22" customFormat="1" ht="138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1"/>
      <c r="BE250" s="201"/>
      <c r="BF250" s="20"/>
      <c r="BG250" s="20"/>
      <c r="BH250" s="20"/>
      <c r="BI250" s="23"/>
      <c r="BJ250" s="20"/>
      <c r="BK250" s="20"/>
      <c r="BL250" s="23"/>
      <c r="BM250" s="21"/>
      <c r="BN250" s="181"/>
      <c r="BO250" s="24"/>
      <c r="BP250" s="21"/>
      <c r="BQ250" s="21"/>
      <c r="BR250" s="23"/>
      <c r="BS250" s="23"/>
      <c r="BT250" s="24"/>
      <c r="BU250" s="25"/>
    </row>
    <row r="251" spans="1:73" s="22" customFormat="1" ht="138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1"/>
      <c r="BE251" s="201"/>
      <c r="BF251" s="20"/>
      <c r="BG251" s="20"/>
      <c r="BH251" s="20"/>
      <c r="BI251" s="23"/>
      <c r="BJ251" s="20"/>
      <c r="BK251" s="20"/>
      <c r="BL251" s="23"/>
      <c r="BM251" s="21"/>
      <c r="BN251" s="181"/>
      <c r="BO251" s="24"/>
      <c r="BP251" s="21"/>
      <c r="BQ251" s="21"/>
      <c r="BR251" s="23"/>
      <c r="BS251" s="23"/>
      <c r="BT251" s="24"/>
      <c r="BU251" s="25"/>
    </row>
    <row r="252" spans="1:73" s="22" customFormat="1" ht="28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0"/>
      <c r="AI252" s="21"/>
      <c r="AJ252" s="20"/>
      <c r="AK252" s="21"/>
      <c r="AL252" s="20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0"/>
      <c r="BC252" s="20"/>
      <c r="BD252" s="20"/>
      <c r="BE252" s="23"/>
      <c r="BF252" s="23"/>
      <c r="BG252" s="20"/>
      <c r="BH252" s="20"/>
      <c r="BI252" s="21"/>
      <c r="BJ252" s="20"/>
      <c r="BK252" s="23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37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1"/>
      <c r="BE253" s="23"/>
      <c r="BF253" s="23"/>
      <c r="BG253" s="20"/>
      <c r="BH253" s="20"/>
      <c r="BI253" s="23"/>
      <c r="BJ253" s="20"/>
      <c r="BK253" s="23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22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1"/>
      <c r="BE254" s="23"/>
      <c r="BF254" s="23"/>
      <c r="BG254" s="20"/>
      <c r="BH254" s="20"/>
      <c r="BI254" s="23"/>
      <c r="BJ254" s="20"/>
      <c r="BK254" s="23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2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1"/>
      <c r="BE255" s="23"/>
      <c r="BF255" s="23"/>
      <c r="BG255" s="20"/>
      <c r="BH255" s="20"/>
      <c r="BI255" s="23"/>
      <c r="BJ255" s="20"/>
      <c r="BK255" s="23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22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01"/>
      <c r="BE256" s="23"/>
      <c r="BF256" s="23"/>
      <c r="BG256" s="20"/>
      <c r="BH256" s="20"/>
      <c r="BI256" s="23"/>
      <c r="BJ256" s="20"/>
      <c r="BK256" s="23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84.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1"/>
      <c r="BE257" s="21"/>
      <c r="BF257" s="21"/>
      <c r="BG257" s="20"/>
      <c r="BH257" s="20"/>
      <c r="BI257" s="23"/>
      <c r="BJ257" s="20"/>
      <c r="BK257" s="23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84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1"/>
      <c r="BE258" s="23"/>
      <c r="BF258" s="23"/>
      <c r="BG258" s="20"/>
      <c r="BH258" s="20"/>
      <c r="BI258" s="23"/>
      <c r="BJ258" s="20"/>
      <c r="BK258" s="23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409.6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3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1"/>
      <c r="BE259" s="23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04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0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1"/>
      <c r="BE260" s="20"/>
      <c r="BF260" s="20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01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181"/>
      <c r="AU261" s="21"/>
      <c r="AV261" s="181"/>
      <c r="AW261" s="21"/>
      <c r="AX261" s="21"/>
      <c r="AY261" s="21"/>
      <c r="AZ261" s="21"/>
      <c r="BA261" s="21"/>
      <c r="BB261" s="21"/>
      <c r="BC261" s="21"/>
      <c r="BD261" s="201"/>
      <c r="BE261" s="2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409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1"/>
      <c r="AJ262" s="21"/>
      <c r="AK262" s="21"/>
      <c r="AL262" s="201"/>
      <c r="AM262" s="21"/>
      <c r="AN262" s="20"/>
      <c r="AO262" s="21"/>
      <c r="AP262" s="21"/>
      <c r="AQ262" s="21"/>
      <c r="AR262" s="21"/>
      <c r="AS262" s="21"/>
      <c r="AT262" s="201"/>
      <c r="AU262" s="21"/>
      <c r="AV262" s="181"/>
      <c r="AW262" s="21"/>
      <c r="AX262" s="21"/>
      <c r="AY262" s="21"/>
      <c r="AZ262" s="21"/>
      <c r="BA262" s="21"/>
      <c r="BB262" s="21"/>
      <c r="BC262" s="21"/>
      <c r="BD262" s="201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52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1"/>
      <c r="AM263" s="21"/>
      <c r="AN263" s="21"/>
      <c r="AO263" s="21"/>
      <c r="AP263" s="21"/>
      <c r="AQ263" s="21"/>
      <c r="AR263" s="21"/>
      <c r="AS263" s="21"/>
      <c r="AT263" s="181"/>
      <c r="AU263" s="21"/>
      <c r="AV263" s="181"/>
      <c r="AW263" s="21"/>
      <c r="AX263" s="21"/>
      <c r="AY263" s="21"/>
      <c r="AZ263" s="21"/>
      <c r="BA263" s="21"/>
      <c r="BB263" s="21"/>
      <c r="BC263" s="21"/>
      <c r="BD263" s="201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52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181"/>
      <c r="AU264" s="21"/>
      <c r="AV264" s="181"/>
      <c r="AW264" s="21"/>
      <c r="AX264" s="21"/>
      <c r="AY264" s="21"/>
      <c r="AZ264" s="21"/>
      <c r="BA264" s="21"/>
      <c r="BB264" s="21"/>
      <c r="BC264" s="21"/>
      <c r="BD264" s="201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52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1"/>
      <c r="AM265" s="21"/>
      <c r="AN265" s="21"/>
      <c r="AO265" s="21"/>
      <c r="AP265" s="21"/>
      <c r="AQ265" s="21"/>
      <c r="AR265" s="21"/>
      <c r="AS265" s="21"/>
      <c r="AT265" s="181"/>
      <c r="AU265" s="21"/>
      <c r="AV265" s="181"/>
      <c r="AW265" s="21"/>
      <c r="AX265" s="21"/>
      <c r="AY265" s="21"/>
      <c r="AZ265" s="21"/>
      <c r="BA265" s="21"/>
      <c r="BB265" s="21"/>
      <c r="BC265" s="21"/>
      <c r="BD265" s="201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52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81"/>
      <c r="AM266" s="21"/>
      <c r="AN266" s="21"/>
      <c r="AO266" s="21"/>
      <c r="AP266" s="21"/>
      <c r="AQ266" s="21"/>
      <c r="AR266" s="21"/>
      <c r="AS266" s="21"/>
      <c r="AT266" s="181"/>
      <c r="AU266" s="21"/>
      <c r="AV266" s="181"/>
      <c r="AW266" s="21"/>
      <c r="AX266" s="21"/>
      <c r="AY266" s="21"/>
      <c r="AZ266" s="21"/>
      <c r="BA266" s="21"/>
      <c r="BB266" s="21"/>
      <c r="BC266" s="21"/>
      <c r="BD266" s="201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52.2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181"/>
      <c r="AU267" s="21"/>
      <c r="AV267" s="181"/>
      <c r="AW267" s="21"/>
      <c r="AX267" s="21"/>
      <c r="AY267" s="21"/>
      <c r="AZ267" s="21"/>
      <c r="BA267" s="21"/>
      <c r="BB267" s="21"/>
      <c r="BC267" s="21"/>
      <c r="BD267" s="201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409.6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0"/>
      <c r="AI268" s="21"/>
      <c r="AJ268" s="21"/>
      <c r="AK268" s="21"/>
      <c r="AL268" s="201"/>
      <c r="AM268" s="21"/>
      <c r="AN268" s="21"/>
      <c r="AO268" s="21"/>
      <c r="AP268" s="21"/>
      <c r="AQ268" s="21"/>
      <c r="AR268" s="21"/>
      <c r="AS268" s="21"/>
      <c r="AT268" s="201"/>
      <c r="AU268" s="21"/>
      <c r="AV268" s="201"/>
      <c r="AW268" s="23"/>
      <c r="AX268" s="21"/>
      <c r="AY268" s="21"/>
      <c r="AZ268" s="21"/>
      <c r="BA268" s="21"/>
      <c r="BB268" s="21"/>
      <c r="BC268" s="21"/>
      <c r="BD268" s="201"/>
      <c r="BE268" s="21"/>
      <c r="BF268" s="21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52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0"/>
      <c r="AI269" s="23"/>
      <c r="AJ269" s="20"/>
      <c r="AK269" s="21"/>
      <c r="AL269" s="201"/>
      <c r="AM269" s="23"/>
      <c r="AN269" s="20"/>
      <c r="AO269" s="21"/>
      <c r="AP269" s="21"/>
      <c r="AQ269" s="21"/>
      <c r="AR269" s="21"/>
      <c r="AS269" s="21"/>
      <c r="AT269" s="201"/>
      <c r="AU269" s="23"/>
      <c r="AV269" s="201"/>
      <c r="AW269" s="23"/>
      <c r="AX269" s="21"/>
      <c r="AY269" s="21"/>
      <c r="AZ269" s="21"/>
      <c r="BA269" s="21"/>
      <c r="BB269" s="21"/>
      <c r="BC269" s="21"/>
      <c r="BD269" s="201"/>
      <c r="BE269" s="2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52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0"/>
      <c r="AI270" s="23"/>
      <c r="AJ270" s="20"/>
      <c r="AK270" s="21"/>
      <c r="AL270" s="201"/>
      <c r="AM270" s="23"/>
      <c r="AN270" s="20"/>
      <c r="AO270" s="21"/>
      <c r="AP270" s="21"/>
      <c r="AQ270" s="21"/>
      <c r="AR270" s="21"/>
      <c r="AS270" s="21"/>
      <c r="AT270" s="201"/>
      <c r="AU270" s="23"/>
      <c r="AV270" s="201"/>
      <c r="AW270" s="23"/>
      <c r="AX270" s="21"/>
      <c r="AY270" s="21"/>
      <c r="AZ270" s="21"/>
      <c r="BA270" s="21"/>
      <c r="BB270" s="21"/>
      <c r="BC270" s="21"/>
      <c r="BD270" s="201"/>
      <c r="BE270" s="23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52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0"/>
      <c r="AI271" s="23"/>
      <c r="AJ271" s="20"/>
      <c r="AK271" s="21"/>
      <c r="AL271" s="201"/>
      <c r="AM271" s="23"/>
      <c r="AN271" s="20"/>
      <c r="AO271" s="21"/>
      <c r="AP271" s="21"/>
      <c r="AQ271" s="21"/>
      <c r="AR271" s="21"/>
      <c r="AS271" s="21"/>
      <c r="AT271" s="201"/>
      <c r="AU271" s="23"/>
      <c r="AV271" s="201"/>
      <c r="AW271" s="23"/>
      <c r="AX271" s="21"/>
      <c r="AY271" s="21"/>
      <c r="AZ271" s="21"/>
      <c r="BA271" s="21"/>
      <c r="BB271" s="21"/>
      <c r="BC271" s="21"/>
      <c r="BD271" s="201"/>
      <c r="BE271" s="2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52.2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3"/>
      <c r="AJ272" s="20"/>
      <c r="AK272" s="21"/>
      <c r="AL272" s="201"/>
      <c r="AM272" s="23"/>
      <c r="AN272" s="20"/>
      <c r="AO272" s="21"/>
      <c r="AP272" s="21"/>
      <c r="AQ272" s="21"/>
      <c r="AR272" s="21"/>
      <c r="AS272" s="21"/>
      <c r="AT272" s="201"/>
      <c r="AU272" s="23"/>
      <c r="AV272" s="201"/>
      <c r="AW272" s="23"/>
      <c r="AX272" s="21"/>
      <c r="AY272" s="21"/>
      <c r="AZ272" s="21"/>
      <c r="BA272" s="21"/>
      <c r="BB272" s="21"/>
      <c r="BC272" s="21"/>
      <c r="BD272" s="201"/>
      <c r="BE272" s="2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349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0"/>
      <c r="AI273" s="23"/>
      <c r="AJ273" s="23"/>
      <c r="AK273" s="21"/>
      <c r="AL273" s="201"/>
      <c r="AM273" s="20"/>
      <c r="AN273" s="20"/>
      <c r="AO273" s="21"/>
      <c r="AP273" s="21"/>
      <c r="AQ273" s="21"/>
      <c r="AR273" s="21"/>
      <c r="AS273" s="21"/>
      <c r="AT273" s="201"/>
      <c r="AU273" s="23"/>
      <c r="AV273" s="201"/>
      <c r="AW273" s="20"/>
      <c r="AX273" s="21"/>
      <c r="AY273" s="21"/>
      <c r="AZ273" s="21"/>
      <c r="BA273" s="21"/>
      <c r="BB273" s="21"/>
      <c r="BC273" s="21"/>
      <c r="BD273" s="201"/>
      <c r="BE273" s="2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37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0"/>
      <c r="P274" s="20"/>
      <c r="Q274" s="23"/>
      <c r="R274" s="23"/>
      <c r="S274" s="20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1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9.6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0"/>
      <c r="BC275" s="20"/>
      <c r="BD275" s="201"/>
      <c r="BE275" s="2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80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1"/>
      <c r="BE276" s="21"/>
      <c r="BF276" s="21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80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1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80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1"/>
      <c r="BE278" s="21"/>
      <c r="BF278" s="20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80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1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409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1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44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01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336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1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2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0"/>
      <c r="BC283" s="20"/>
      <c r="BD283" s="20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2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1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29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1"/>
      <c r="BE285" s="21"/>
      <c r="BF285" s="21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52.2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18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1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49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0"/>
      <c r="AI287" s="23"/>
      <c r="AJ287" s="23"/>
      <c r="AK287" s="21"/>
      <c r="AL287" s="201"/>
      <c r="AM287" s="23"/>
      <c r="AN287" s="20"/>
      <c r="AO287" s="21"/>
      <c r="AP287" s="21"/>
      <c r="AQ287" s="21"/>
      <c r="AR287" s="21"/>
      <c r="AS287" s="21"/>
      <c r="AT287" s="201"/>
      <c r="AU287" s="23"/>
      <c r="AV287" s="21"/>
      <c r="AW287" s="21"/>
      <c r="AX287" s="21"/>
      <c r="AY287" s="21"/>
      <c r="AZ287" s="21"/>
      <c r="BA287" s="21"/>
      <c r="BB287" s="21"/>
      <c r="BC287" s="21"/>
      <c r="BD287" s="201"/>
      <c r="BE287" s="21"/>
      <c r="BF287" s="21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49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3"/>
      <c r="AJ288" s="23"/>
      <c r="AK288" s="21"/>
      <c r="AL288" s="201"/>
      <c r="AM288" s="23"/>
      <c r="AN288" s="20"/>
      <c r="AO288" s="21"/>
      <c r="AP288" s="21"/>
      <c r="AQ288" s="21"/>
      <c r="AR288" s="21"/>
      <c r="AS288" s="21"/>
      <c r="AT288" s="201"/>
      <c r="AU288" s="23"/>
      <c r="AV288" s="21"/>
      <c r="AW288" s="21"/>
      <c r="AX288" s="21"/>
      <c r="AY288" s="21"/>
      <c r="AZ288" s="21"/>
      <c r="BA288" s="21"/>
      <c r="BB288" s="21"/>
      <c r="BC288" s="21"/>
      <c r="BD288" s="201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34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1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47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1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409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1"/>
      <c r="BE291" s="21"/>
      <c r="BF291" s="21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52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1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409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1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44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1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41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1"/>
      <c r="BE295" s="21"/>
      <c r="BF295" s="20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41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1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01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0"/>
      <c r="BC297" s="20"/>
      <c r="BD297" s="201"/>
      <c r="BE297" s="21"/>
      <c r="BF297" s="21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24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01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24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1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59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1"/>
      <c r="BE300" s="21"/>
      <c r="BF300" s="21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59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1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409.6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1"/>
      <c r="BE302" s="21"/>
      <c r="BF302" s="21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41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1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37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1"/>
      <c r="BE304" s="21"/>
      <c r="BF304" s="21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74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1"/>
      <c r="BE305" s="182"/>
      <c r="BF305" s="20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59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0"/>
      <c r="BC306" s="20"/>
      <c r="BD306" s="201"/>
      <c r="BE306" s="21"/>
      <c r="BF306" s="21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59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1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59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1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49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1"/>
      <c r="BE309" s="23"/>
      <c r="BF309" s="23"/>
      <c r="BG309" s="20"/>
      <c r="BH309" s="20"/>
      <c r="BI309" s="23"/>
      <c r="BJ309" s="20"/>
      <c r="BK309" s="23"/>
      <c r="BL309" s="20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27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0"/>
      <c r="AQ310" s="23"/>
      <c r="AR310" s="20"/>
      <c r="AS310" s="21"/>
      <c r="AT310" s="21"/>
      <c r="AU310" s="21"/>
      <c r="AV310" s="21"/>
      <c r="AW310" s="21"/>
      <c r="AX310" s="21"/>
      <c r="AY310" s="21"/>
      <c r="AZ310" s="21"/>
      <c r="BA310" s="21"/>
      <c r="BB310" s="20"/>
      <c r="BC310" s="21"/>
      <c r="BD310" s="201"/>
      <c r="BE310" s="21"/>
      <c r="BF310" s="21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50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0"/>
      <c r="AQ311" s="23"/>
      <c r="AR311" s="20"/>
      <c r="AS311" s="21"/>
      <c r="AT311" s="21"/>
      <c r="AU311" s="21"/>
      <c r="AV311" s="21"/>
      <c r="AW311" s="21"/>
      <c r="AX311" s="21"/>
      <c r="AY311" s="21"/>
      <c r="AZ311" s="21"/>
      <c r="BA311" s="21"/>
      <c r="BB311" s="20"/>
      <c r="BC311" s="20"/>
      <c r="BD311" s="201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42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0"/>
      <c r="AQ312" s="23"/>
      <c r="AR312" s="20"/>
      <c r="AS312" s="21"/>
      <c r="AT312" s="21"/>
      <c r="AU312" s="21"/>
      <c r="AV312" s="21"/>
      <c r="AW312" s="21"/>
      <c r="AX312" s="21"/>
      <c r="AY312" s="21"/>
      <c r="AZ312" s="21"/>
      <c r="BA312" s="21"/>
      <c r="BB312" s="20"/>
      <c r="BC312" s="20"/>
      <c r="BD312" s="201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59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01"/>
      <c r="AU313" s="20"/>
      <c r="AV313" s="21"/>
      <c r="AW313" s="21"/>
      <c r="AX313" s="21"/>
      <c r="AY313" s="21"/>
      <c r="AZ313" s="21"/>
      <c r="BA313" s="21"/>
      <c r="BB313" s="21"/>
      <c r="BC313" s="21"/>
      <c r="BD313" s="201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59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6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1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59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7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1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9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1"/>
      <c r="BE316" s="21"/>
      <c r="BF316" s="21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56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1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409.6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1"/>
      <c r="BE318" s="21"/>
      <c r="BF318" s="21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52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1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09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1"/>
      <c r="BE320" s="21"/>
      <c r="BF320" s="21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09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1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89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0"/>
      <c r="AI322" s="23"/>
      <c r="AJ322" s="23"/>
      <c r="AK322" s="21"/>
      <c r="AL322" s="201"/>
      <c r="AM322" s="20"/>
      <c r="AN322" s="20"/>
      <c r="AO322" s="21"/>
      <c r="AP322" s="21"/>
      <c r="AQ322" s="21"/>
      <c r="AR322" s="21"/>
      <c r="AS322" s="21"/>
      <c r="AT322" s="201"/>
      <c r="AU322" s="23"/>
      <c r="AV322" s="21"/>
      <c r="AW322" s="21"/>
      <c r="AX322" s="21"/>
      <c r="AY322" s="21"/>
      <c r="AZ322" s="21"/>
      <c r="BA322" s="21"/>
      <c r="BB322" s="21"/>
      <c r="BC322" s="21"/>
      <c r="BD322" s="201"/>
      <c r="BE322" s="21"/>
      <c r="BF322" s="21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89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0"/>
      <c r="AI323" s="23"/>
      <c r="AJ323" s="23"/>
      <c r="AK323" s="21"/>
      <c r="AL323" s="201"/>
      <c r="AM323" s="20"/>
      <c r="AN323" s="20"/>
      <c r="AO323" s="21"/>
      <c r="AP323" s="21"/>
      <c r="AQ323" s="21"/>
      <c r="AR323" s="21"/>
      <c r="AS323" s="21"/>
      <c r="AT323" s="201"/>
      <c r="AU323" s="23"/>
      <c r="AV323" s="21"/>
      <c r="AW323" s="21"/>
      <c r="AX323" s="21"/>
      <c r="AY323" s="21"/>
      <c r="AZ323" s="21"/>
      <c r="BA323" s="21"/>
      <c r="BB323" s="21"/>
      <c r="BC323" s="21"/>
      <c r="BD323" s="201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04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1"/>
      <c r="BE324" s="21"/>
      <c r="BF324" s="21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47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1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52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1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1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1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1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1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9.6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1"/>
      <c r="AJ329" s="21"/>
      <c r="AK329" s="21"/>
      <c r="AL329" s="201"/>
      <c r="AM329" s="21"/>
      <c r="AN329" s="21"/>
      <c r="AO329" s="21"/>
      <c r="AP329" s="21"/>
      <c r="AQ329" s="21"/>
      <c r="AR329" s="21"/>
      <c r="AS329" s="21"/>
      <c r="AT329" s="20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1"/>
      <c r="BE329" s="21"/>
      <c r="BF329" s="21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1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1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9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01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01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1"/>
      <c r="BE334" s="21"/>
      <c r="BF334" s="21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9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1"/>
      <c r="BE335" s="182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1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01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1"/>
      <c r="BE337" s="21"/>
      <c r="BF337" s="20"/>
      <c r="BG337" s="20"/>
      <c r="BH337" s="20"/>
      <c r="BI337" s="23"/>
      <c r="BJ337" s="20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9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01"/>
      <c r="BE338" s="182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9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0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1"/>
      <c r="BE339" s="182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409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0"/>
      <c r="AI340" s="21"/>
      <c r="AJ340" s="21"/>
      <c r="AK340" s="21"/>
      <c r="AL340" s="201"/>
      <c r="AM340" s="21"/>
      <c r="AN340" s="20"/>
      <c r="AO340" s="21"/>
      <c r="AP340" s="21"/>
      <c r="AQ340" s="21"/>
      <c r="AR340" s="21"/>
      <c r="AS340" s="21"/>
      <c r="AT340" s="20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1"/>
      <c r="BE340" s="21"/>
      <c r="BF340" s="21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9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1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9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01"/>
      <c r="BE342" s="182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9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1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9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1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92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1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01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9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1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01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2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01"/>
      <c r="AM347" s="21"/>
      <c r="AN347" s="20"/>
      <c r="AO347" s="21"/>
      <c r="AP347" s="21"/>
      <c r="AQ347" s="21"/>
      <c r="AR347" s="21"/>
      <c r="AS347" s="21"/>
      <c r="AT347" s="20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1"/>
      <c r="BE347" s="21"/>
      <c r="BF347" s="21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92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01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9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1"/>
      <c r="BE349" s="182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9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01"/>
      <c r="BE350" s="182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9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1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1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9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1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01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9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1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01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09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01"/>
      <c r="BE354" s="23"/>
      <c r="BF354" s="23"/>
      <c r="BG354" s="20"/>
      <c r="BH354" s="20"/>
      <c r="BI354" s="23"/>
      <c r="BJ354" s="20"/>
      <c r="BK354" s="23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6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1"/>
      <c r="BE355" s="2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51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01"/>
      <c r="BE356" s="2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14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01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409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0"/>
      <c r="AI358" s="23"/>
      <c r="AJ358" s="20"/>
      <c r="AK358" s="21"/>
      <c r="AL358" s="201"/>
      <c r="AM358" s="23"/>
      <c r="AN358" s="20"/>
      <c r="AO358" s="21"/>
      <c r="AP358" s="21"/>
      <c r="AQ358" s="21"/>
      <c r="AR358" s="21"/>
      <c r="AS358" s="21"/>
      <c r="AT358" s="201"/>
      <c r="AU358" s="23"/>
      <c r="AV358" s="21"/>
      <c r="AW358" s="21"/>
      <c r="AX358" s="21"/>
      <c r="AY358" s="21"/>
      <c r="AZ358" s="21"/>
      <c r="BA358" s="21"/>
      <c r="BB358" s="21"/>
      <c r="BC358" s="21"/>
      <c r="BD358" s="201"/>
      <c r="BE358" s="2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26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01"/>
      <c r="BE359" s="182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26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1"/>
      <c r="BE360" s="182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26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66"/>
      <c r="M361" s="66"/>
      <c r="N361" s="66"/>
      <c r="O361" s="28"/>
      <c r="P361" s="66"/>
      <c r="Q361" s="66"/>
      <c r="R361" s="66"/>
      <c r="S361" s="66"/>
      <c r="T361" s="66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1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26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1"/>
      <c r="BE362" s="182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39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01"/>
      <c r="BE363" s="23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54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18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01"/>
      <c r="BE364" s="182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19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0"/>
      <c r="AI365" s="23"/>
      <c r="AJ365" s="23"/>
      <c r="AK365" s="21"/>
      <c r="AL365" s="201"/>
      <c r="AM365" s="20"/>
      <c r="AN365" s="20"/>
      <c r="AO365" s="21"/>
      <c r="AP365" s="21"/>
      <c r="AQ365" s="21"/>
      <c r="AR365" s="21"/>
      <c r="AS365" s="21"/>
      <c r="AT365" s="201"/>
      <c r="AU365" s="23"/>
      <c r="AV365" s="21"/>
      <c r="AW365" s="21"/>
      <c r="AX365" s="21"/>
      <c r="AY365" s="21"/>
      <c r="AZ365" s="21"/>
      <c r="BA365" s="21"/>
      <c r="BB365" s="21"/>
      <c r="BC365" s="21"/>
      <c r="BD365" s="201"/>
      <c r="BE365" s="2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409.6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0"/>
      <c r="AI366" s="21"/>
      <c r="AJ366" s="21"/>
      <c r="AK366" s="21"/>
      <c r="AL366" s="201"/>
      <c r="AM366" s="21"/>
      <c r="AN366" s="21"/>
      <c r="AO366" s="21"/>
      <c r="AP366" s="21"/>
      <c r="AQ366" s="21"/>
      <c r="AR366" s="21"/>
      <c r="AS366" s="21"/>
      <c r="AT366" s="20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01"/>
      <c r="BE366" s="21"/>
      <c r="BF366" s="21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62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01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51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01"/>
      <c r="BE368" s="182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36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01"/>
      <c r="BE369" s="23"/>
      <c r="BF369" s="23"/>
      <c r="BG369" s="20"/>
      <c r="BH369" s="20"/>
      <c r="BI369" s="23"/>
      <c r="BJ369" s="20"/>
      <c r="BK369" s="23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49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01"/>
      <c r="BE370" s="182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11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01"/>
      <c r="BE371" s="182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14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1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01"/>
      <c r="BE372" s="182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89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0"/>
      <c r="BC373" s="20"/>
      <c r="BD373" s="201"/>
      <c r="BE373" s="23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94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01"/>
      <c r="AU374" s="20"/>
      <c r="AV374" s="21"/>
      <c r="AW374" s="21"/>
      <c r="AX374" s="21"/>
      <c r="AY374" s="21"/>
      <c r="AZ374" s="21"/>
      <c r="BA374" s="21"/>
      <c r="BB374" s="21"/>
      <c r="BC374" s="21"/>
      <c r="BD374" s="201"/>
      <c r="BE374" s="182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94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01"/>
      <c r="AU375" s="20"/>
      <c r="AV375" s="21"/>
      <c r="AW375" s="21"/>
      <c r="AX375" s="21"/>
      <c r="AY375" s="21"/>
      <c r="AZ375" s="21"/>
      <c r="BA375" s="21"/>
      <c r="BB375" s="21"/>
      <c r="BC375" s="21"/>
      <c r="BD375" s="201"/>
      <c r="BE375" s="182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64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01"/>
      <c r="BE376" s="182"/>
      <c r="BF376" s="23"/>
      <c r="BG376" s="20"/>
      <c r="BH376" s="20"/>
      <c r="BI376" s="23"/>
      <c r="BJ376" s="20"/>
      <c r="BK376" s="21"/>
      <c r="BL376" s="20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94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01"/>
      <c r="AU377" s="20"/>
      <c r="AV377" s="21"/>
      <c r="AW377" s="21"/>
      <c r="AX377" s="21"/>
      <c r="AY377" s="21"/>
      <c r="AZ377" s="21"/>
      <c r="BA377" s="21"/>
      <c r="BB377" s="21"/>
      <c r="BC377" s="21"/>
      <c r="BD377" s="201"/>
      <c r="BE377" s="182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94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01"/>
      <c r="BE378" s="182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31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0"/>
      <c r="BC379" s="20"/>
      <c r="BD379" s="20"/>
      <c r="BE379" s="182"/>
      <c r="BF379" s="23"/>
      <c r="BG379" s="20"/>
      <c r="BH379" s="20"/>
      <c r="BI379" s="29"/>
      <c r="BJ379" s="20"/>
      <c r="BK379" s="29"/>
      <c r="BL379" s="20"/>
      <c r="BM379" s="20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31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01"/>
      <c r="BE380" s="182"/>
      <c r="BF380" s="23"/>
      <c r="BG380" s="20"/>
      <c r="BH380" s="20"/>
      <c r="BI380" s="29"/>
      <c r="BJ380" s="20"/>
      <c r="BK380" s="29"/>
      <c r="BL380" s="20"/>
      <c r="BM380" s="20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82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0"/>
      <c r="BC381" s="20"/>
      <c r="BD381" s="201"/>
      <c r="BE381" s="2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82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0"/>
      <c r="BC382" s="20"/>
      <c r="BD382" s="201"/>
      <c r="BE382" s="182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77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0"/>
      <c r="BC383" s="20"/>
      <c r="BD383" s="201"/>
      <c r="BE383" s="2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77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01"/>
      <c r="BE384" s="182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77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01"/>
      <c r="BE385" s="182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67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0"/>
      <c r="BC386" s="20"/>
      <c r="BD386" s="201"/>
      <c r="BE386" s="23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67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01"/>
      <c r="BE387" s="182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67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01"/>
      <c r="BE388" s="182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408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0"/>
      <c r="AI389" s="20"/>
      <c r="AJ389" s="20"/>
      <c r="AK389" s="21"/>
      <c r="AL389" s="201"/>
      <c r="AM389" s="20"/>
      <c r="AN389" s="20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01"/>
      <c r="BE389" s="23"/>
      <c r="BF389" s="20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38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181"/>
      <c r="AE390" s="21"/>
      <c r="AF390" s="21"/>
      <c r="AG390" s="21"/>
      <c r="AH390" s="20"/>
      <c r="AI390" s="20"/>
      <c r="AJ390" s="20"/>
      <c r="AK390" s="21"/>
      <c r="AL390" s="201"/>
      <c r="AM390" s="20"/>
      <c r="AN390" s="20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01"/>
      <c r="BE390" s="23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53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181"/>
      <c r="AE391" s="21"/>
      <c r="AF391" s="21"/>
      <c r="AG391" s="21"/>
      <c r="AH391" s="20"/>
      <c r="AI391" s="20"/>
      <c r="AJ391" s="20"/>
      <c r="AK391" s="21"/>
      <c r="AL391" s="201"/>
      <c r="AM391" s="20"/>
      <c r="AN391" s="20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01"/>
      <c r="BE391" s="182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408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1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18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01"/>
      <c r="BE392" s="182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8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1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01"/>
      <c r="AE393" s="23"/>
      <c r="AF393" s="23"/>
      <c r="AG393" s="23"/>
      <c r="AH393" s="20"/>
      <c r="AI393" s="21"/>
      <c r="AJ393" s="21"/>
      <c r="AK393" s="21"/>
      <c r="AL393" s="201"/>
      <c r="AM393" s="20"/>
      <c r="AN393" s="20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01"/>
      <c r="BE393" s="182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408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0"/>
      <c r="BC394" s="20"/>
      <c r="BD394" s="201"/>
      <c r="BE394" s="23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59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01"/>
      <c r="BE395" s="182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59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01"/>
      <c r="BE396" s="182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41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01"/>
      <c r="BE397" s="182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408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01"/>
      <c r="AE398" s="23"/>
      <c r="AF398" s="23"/>
      <c r="AG398" s="23"/>
      <c r="AH398" s="23"/>
      <c r="AI398" s="21"/>
      <c r="AJ398" s="21"/>
      <c r="AK398" s="21"/>
      <c r="AL398" s="201"/>
      <c r="AM398" s="20"/>
      <c r="AN398" s="20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01"/>
      <c r="BE398" s="23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63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1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01"/>
      <c r="AE399" s="23"/>
      <c r="AF399" s="23"/>
      <c r="AG399" s="23"/>
      <c r="AH399" s="23"/>
      <c r="AI399" s="21"/>
      <c r="AJ399" s="21"/>
      <c r="AK399" s="21"/>
      <c r="AL399" s="201"/>
      <c r="AM399" s="20"/>
      <c r="AN399" s="20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01"/>
      <c r="BE399" s="20"/>
      <c r="BF399" s="20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409.6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3"/>
      <c r="AJ400" s="23"/>
      <c r="AK400" s="21"/>
      <c r="AL400" s="201"/>
      <c r="AM400" s="23"/>
      <c r="AN400" s="23"/>
      <c r="AO400" s="21"/>
      <c r="AP400" s="21"/>
      <c r="AQ400" s="21"/>
      <c r="AR400" s="21"/>
      <c r="AS400" s="21"/>
      <c r="AT400" s="201"/>
      <c r="AU400" s="23"/>
      <c r="AV400" s="21"/>
      <c r="AW400" s="21"/>
      <c r="AX400" s="21"/>
      <c r="AY400" s="21"/>
      <c r="AZ400" s="21"/>
      <c r="BA400" s="21"/>
      <c r="BB400" s="21"/>
      <c r="BC400" s="21"/>
      <c r="BD400" s="201"/>
      <c r="BE400" s="20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32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01"/>
      <c r="BE401" s="20"/>
      <c r="BF401" s="20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32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01"/>
      <c r="BE402" s="20"/>
      <c r="BF402" s="20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32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01"/>
      <c r="BE403" s="20"/>
      <c r="BF403" s="20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32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01"/>
      <c r="BE404" s="20"/>
      <c r="BF404" s="20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54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01"/>
      <c r="BE405" s="23"/>
      <c r="BF405" s="23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19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01"/>
      <c r="BE406" s="20"/>
      <c r="BF406" s="20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31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01"/>
      <c r="BE407" s="23"/>
      <c r="BF407" s="23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49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01"/>
      <c r="BE408" s="23"/>
      <c r="BF408" s="23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52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01"/>
      <c r="BE409" s="23"/>
      <c r="BF409" s="23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71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0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01"/>
      <c r="BE410" s="20"/>
      <c r="BF410" s="20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409.6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01"/>
      <c r="BE411" s="23"/>
      <c r="BF411" s="23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69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1"/>
      <c r="BC412" s="21"/>
      <c r="BD412" s="201"/>
      <c r="BE412" s="182"/>
      <c r="BF412" s="23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34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3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1"/>
      <c r="BC413" s="21"/>
      <c r="BD413" s="201"/>
      <c r="BE413" s="23"/>
      <c r="BF413" s="23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82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1"/>
      <c r="BC414" s="21"/>
      <c r="BD414" s="201"/>
      <c r="BE414" s="201"/>
      <c r="BF414" s="20"/>
      <c r="BG414" s="20"/>
      <c r="BH414" s="20"/>
      <c r="BI414" s="23"/>
      <c r="BJ414" s="20"/>
      <c r="BK414" s="20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57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0"/>
      <c r="BD415" s="201"/>
      <c r="BE415" s="23"/>
      <c r="BF415" s="23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44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0"/>
      <c r="BD416" s="201"/>
      <c r="BE416" s="201"/>
      <c r="BF416" s="20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52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3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1"/>
      <c r="BC417" s="21"/>
      <c r="BD417" s="201"/>
      <c r="BE417" s="23"/>
      <c r="BF417" s="23"/>
      <c r="BG417" s="20"/>
      <c r="BH417" s="20"/>
      <c r="BI417" s="23"/>
      <c r="BJ417" s="20"/>
      <c r="BK417" s="20"/>
      <c r="BL417" s="23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62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1"/>
      <c r="BC418" s="21"/>
      <c r="BD418" s="201"/>
      <c r="BE418" s="182"/>
      <c r="BF418" s="23"/>
      <c r="BG418" s="20"/>
      <c r="BH418" s="20"/>
      <c r="BI418" s="23"/>
      <c r="BJ418" s="20"/>
      <c r="BK418" s="20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54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3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1"/>
      <c r="BC419" s="21"/>
      <c r="BD419" s="201"/>
      <c r="BE419" s="23"/>
      <c r="BF419" s="20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66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1"/>
      <c r="BC420" s="21"/>
      <c r="BD420" s="201"/>
      <c r="BE420" s="182"/>
      <c r="BF420" s="23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81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3"/>
      <c r="R421" s="23"/>
      <c r="S421" s="20"/>
      <c r="T421" s="20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1"/>
      <c r="BC421" s="21"/>
      <c r="BD421" s="201"/>
      <c r="BE421" s="182"/>
      <c r="BF421" s="23"/>
      <c r="BG421" s="20"/>
      <c r="BH421" s="20"/>
      <c r="BI421" s="23"/>
      <c r="BJ421" s="20"/>
      <c r="BK421" s="20"/>
      <c r="BL421" s="23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71" customFormat="1" ht="197.25" customHeight="1" x14ac:dyDescent="0.25">
      <c r="A422" s="17"/>
      <c r="B422" s="18"/>
      <c r="C422" s="18"/>
      <c r="D422" s="19"/>
      <c r="E422" s="19"/>
      <c r="F422" s="66"/>
      <c r="G422" s="18"/>
      <c r="H422" s="18"/>
      <c r="I422" s="18"/>
      <c r="J422" s="18"/>
      <c r="K422" s="18"/>
      <c r="L422" s="66"/>
      <c r="M422" s="66"/>
      <c r="N422" s="66"/>
      <c r="O422" s="19"/>
      <c r="P422" s="19"/>
      <c r="Q422" s="19"/>
      <c r="R422" s="19"/>
      <c r="S422" s="19"/>
      <c r="T422" s="19"/>
      <c r="U422" s="19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27"/>
      <c r="AH422" s="27"/>
      <c r="AI422" s="27"/>
      <c r="AJ422" s="27"/>
      <c r="AK422" s="27"/>
      <c r="AL422" s="27"/>
      <c r="AM422" s="27"/>
      <c r="AN422" s="27"/>
      <c r="AO422" s="27"/>
      <c r="AP422" s="27"/>
      <c r="AQ422" s="27"/>
      <c r="AR422" s="27"/>
      <c r="AS422" s="27"/>
      <c r="AT422" s="27"/>
      <c r="AU422" s="27"/>
      <c r="AV422" s="27"/>
      <c r="AW422" s="27"/>
      <c r="AX422" s="27"/>
      <c r="AY422" s="27"/>
      <c r="AZ422" s="27"/>
      <c r="BA422" s="27"/>
      <c r="BB422" s="27"/>
      <c r="BC422" s="27"/>
      <c r="BD422" s="183"/>
      <c r="BE422" s="183"/>
      <c r="BF422" s="66"/>
      <c r="BG422" s="66"/>
      <c r="BH422" s="66"/>
      <c r="BI422" s="28"/>
      <c r="BJ422" s="66"/>
      <c r="BK422" s="66"/>
      <c r="BL422" s="28"/>
      <c r="BM422" s="27"/>
      <c r="BN422" s="27"/>
      <c r="BO422" s="17"/>
      <c r="BP422" s="27"/>
      <c r="BQ422" s="27"/>
      <c r="BR422" s="28"/>
      <c r="BS422" s="28"/>
      <c r="BT422" s="17"/>
      <c r="BU422" s="70"/>
    </row>
    <row r="423" spans="1:73" s="22" customFormat="1" ht="136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3"/>
      <c r="R423" s="23"/>
      <c r="S423" s="23"/>
      <c r="T423" s="23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01"/>
      <c r="BE423" s="201"/>
      <c r="BF423" s="20"/>
      <c r="BG423" s="20"/>
      <c r="BH423" s="20"/>
      <c r="BI423" s="23"/>
      <c r="BJ423" s="20"/>
      <c r="BK423" s="20"/>
      <c r="BL423" s="23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43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3"/>
      <c r="R424" s="23"/>
      <c r="S424" s="23"/>
      <c r="T424" s="23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01"/>
      <c r="BE424" s="20"/>
      <c r="BF424" s="20"/>
      <c r="BG424" s="20"/>
      <c r="BH424" s="20"/>
      <c r="BI424" s="23"/>
      <c r="BJ424" s="20"/>
      <c r="BK424" s="20"/>
      <c r="BL424" s="23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43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3"/>
      <c r="R425" s="23"/>
      <c r="S425" s="23"/>
      <c r="T425" s="23"/>
      <c r="U425" s="20"/>
      <c r="V425" s="21"/>
      <c r="W425" s="21"/>
      <c r="X425" s="21"/>
      <c r="Y425" s="21"/>
      <c r="Z425" s="21"/>
      <c r="AA425" s="21"/>
      <c r="AB425" s="21"/>
      <c r="AC425" s="21"/>
      <c r="AD425" s="18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1"/>
      <c r="BC425" s="21"/>
      <c r="BD425" s="201"/>
      <c r="BE425" s="201"/>
      <c r="BF425" s="20"/>
      <c r="BG425" s="20"/>
      <c r="BH425" s="20"/>
      <c r="BI425" s="23"/>
      <c r="BJ425" s="20"/>
      <c r="BK425" s="20"/>
      <c r="BL425" s="23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79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1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181"/>
      <c r="AE426" s="21"/>
      <c r="AF426" s="21"/>
      <c r="AG426" s="21"/>
      <c r="AH426" s="20"/>
      <c r="AI426" s="29"/>
      <c r="AJ426" s="29"/>
      <c r="AK426" s="21"/>
      <c r="AL426" s="201"/>
      <c r="AM426" s="29"/>
      <c r="AN426" s="29"/>
      <c r="AO426" s="21"/>
      <c r="AP426" s="21"/>
      <c r="AQ426" s="21"/>
      <c r="AR426" s="21"/>
      <c r="AS426" s="21"/>
      <c r="AT426" s="201"/>
      <c r="AU426" s="29"/>
      <c r="AV426" s="201"/>
      <c r="AW426" s="29"/>
      <c r="AX426" s="21"/>
      <c r="AY426" s="21"/>
      <c r="AZ426" s="21"/>
      <c r="BA426" s="21"/>
      <c r="BB426" s="20"/>
      <c r="BC426" s="23"/>
      <c r="BD426" s="201"/>
      <c r="BE426" s="29"/>
      <c r="BF426" s="29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64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01"/>
      <c r="BE427" s="201"/>
      <c r="BF427" s="20"/>
      <c r="BG427" s="20"/>
      <c r="BH427" s="20"/>
      <c r="BI427" s="23"/>
      <c r="BJ427" s="20"/>
      <c r="BK427" s="20"/>
      <c r="BL427" s="23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49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01"/>
      <c r="BE428" s="182"/>
      <c r="BF428" s="23"/>
      <c r="BG428" s="20"/>
      <c r="BH428" s="20"/>
      <c r="BI428" s="23"/>
      <c r="BJ428" s="20"/>
      <c r="BK428" s="20"/>
      <c r="BL428" s="23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46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9"/>
      <c r="BD429" s="29"/>
      <c r="BE429" s="29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92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0"/>
      <c r="AE430" s="23"/>
      <c r="AF430" s="23"/>
      <c r="AG430" s="23"/>
      <c r="AH430" s="23"/>
      <c r="AI430" s="29"/>
      <c r="AJ430" s="29"/>
      <c r="AK430" s="21"/>
      <c r="AL430" s="201"/>
      <c r="AM430" s="23"/>
      <c r="AN430" s="23"/>
      <c r="AO430" s="21"/>
      <c r="AP430" s="21"/>
      <c r="AQ430" s="21"/>
      <c r="AR430" s="21"/>
      <c r="AS430" s="21"/>
      <c r="AT430" s="201"/>
      <c r="AU430" s="23"/>
      <c r="AV430" s="201"/>
      <c r="AW430" s="23"/>
      <c r="AX430" s="21"/>
      <c r="AY430" s="21"/>
      <c r="AZ430" s="21"/>
      <c r="BA430" s="21"/>
      <c r="BB430" s="20"/>
      <c r="BC430" s="23"/>
      <c r="BD430" s="201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23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181"/>
      <c r="AE431" s="21"/>
      <c r="AF431" s="21"/>
      <c r="AG431" s="21"/>
      <c r="AH431" s="20"/>
      <c r="AI431" s="29"/>
      <c r="AJ431" s="29"/>
      <c r="AK431" s="21"/>
      <c r="AL431" s="201"/>
      <c r="AM431" s="29"/>
      <c r="AN431" s="29"/>
      <c r="AO431" s="21"/>
      <c r="AP431" s="21"/>
      <c r="AQ431" s="21"/>
      <c r="AR431" s="21"/>
      <c r="AS431" s="21"/>
      <c r="AT431" s="201"/>
      <c r="AU431" s="29"/>
      <c r="AV431" s="201"/>
      <c r="AW431" s="29"/>
      <c r="AX431" s="21"/>
      <c r="AY431" s="21"/>
      <c r="AZ431" s="21"/>
      <c r="BA431" s="21"/>
      <c r="BB431" s="20"/>
      <c r="BC431" s="23"/>
      <c r="BD431" s="201"/>
      <c r="BE431" s="23"/>
      <c r="BF431" s="2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23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1"/>
      <c r="O432" s="23"/>
      <c r="P432" s="20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181"/>
      <c r="AE432" s="21"/>
      <c r="AF432" s="21"/>
      <c r="AG432" s="21"/>
      <c r="AH432" s="20"/>
      <c r="AI432" s="29"/>
      <c r="AJ432" s="29"/>
      <c r="AK432" s="21"/>
      <c r="AL432" s="201"/>
      <c r="AM432" s="29"/>
      <c r="AN432" s="29"/>
      <c r="AO432" s="21"/>
      <c r="AP432" s="21"/>
      <c r="AQ432" s="21"/>
      <c r="AR432" s="21"/>
      <c r="AS432" s="21"/>
      <c r="AT432" s="201"/>
      <c r="AU432" s="29"/>
      <c r="AV432" s="201"/>
      <c r="AW432" s="29"/>
      <c r="AX432" s="21"/>
      <c r="AY432" s="21"/>
      <c r="AZ432" s="21"/>
      <c r="BA432" s="21"/>
      <c r="BB432" s="20"/>
      <c r="BC432" s="23"/>
      <c r="BD432" s="201"/>
      <c r="BE432" s="29"/>
      <c r="BF432" s="29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408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3"/>
      <c r="P433" s="23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181"/>
      <c r="AE433" s="21"/>
      <c r="AF433" s="21"/>
      <c r="AG433" s="21"/>
      <c r="AH433" s="20"/>
      <c r="AI433" s="29"/>
      <c r="AJ433" s="29"/>
      <c r="AK433" s="21"/>
      <c r="AL433" s="201"/>
      <c r="AM433" s="29"/>
      <c r="AN433" s="29"/>
      <c r="AO433" s="21"/>
      <c r="AP433" s="21"/>
      <c r="AQ433" s="21"/>
      <c r="AR433" s="21"/>
      <c r="AS433" s="21"/>
      <c r="AT433" s="201"/>
      <c r="AU433" s="29"/>
      <c r="AV433" s="201"/>
      <c r="AW433" s="29"/>
      <c r="AX433" s="21"/>
      <c r="AY433" s="21"/>
      <c r="AZ433" s="21"/>
      <c r="BA433" s="21"/>
      <c r="BB433" s="20"/>
      <c r="BC433" s="23"/>
      <c r="BD433" s="201"/>
      <c r="BE433" s="23"/>
      <c r="BF433" s="23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86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0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181"/>
      <c r="AE434" s="21"/>
      <c r="AF434" s="21"/>
      <c r="AG434" s="21"/>
      <c r="AH434" s="20"/>
      <c r="AI434" s="29"/>
      <c r="AJ434" s="29"/>
      <c r="AK434" s="21"/>
      <c r="AL434" s="201"/>
      <c r="AM434" s="29"/>
      <c r="AN434" s="29"/>
      <c r="AO434" s="21"/>
      <c r="AP434" s="21"/>
      <c r="AQ434" s="21"/>
      <c r="AR434" s="21"/>
      <c r="AS434" s="21"/>
      <c r="AT434" s="201"/>
      <c r="AU434" s="29"/>
      <c r="AV434" s="201"/>
      <c r="AW434" s="29"/>
      <c r="AX434" s="21"/>
      <c r="AY434" s="21"/>
      <c r="AZ434" s="21"/>
      <c r="BA434" s="21"/>
      <c r="BB434" s="20"/>
      <c r="BC434" s="23"/>
      <c r="BD434" s="201"/>
      <c r="BE434" s="29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409.6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1"/>
      <c r="O435" s="28"/>
      <c r="P435" s="1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181"/>
      <c r="AE435" s="21"/>
      <c r="AF435" s="21"/>
      <c r="AG435" s="21"/>
      <c r="AH435" s="20"/>
      <c r="AI435" s="29"/>
      <c r="AJ435" s="29"/>
      <c r="AK435" s="21"/>
      <c r="AL435" s="201"/>
      <c r="AM435" s="29"/>
      <c r="AN435" s="29"/>
      <c r="AO435" s="21"/>
      <c r="AP435" s="21"/>
      <c r="AQ435" s="21"/>
      <c r="AR435" s="21"/>
      <c r="AS435" s="21"/>
      <c r="AT435" s="201"/>
      <c r="AU435" s="29"/>
      <c r="AV435" s="201"/>
      <c r="AW435" s="29"/>
      <c r="AX435" s="21"/>
      <c r="AY435" s="21"/>
      <c r="AZ435" s="21"/>
      <c r="BA435" s="21"/>
      <c r="BB435" s="20"/>
      <c r="BC435" s="23"/>
      <c r="BD435" s="201"/>
      <c r="BE435" s="29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16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1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181"/>
      <c r="AE436" s="21"/>
      <c r="AF436" s="21"/>
      <c r="AG436" s="21"/>
      <c r="AH436" s="20"/>
      <c r="AI436" s="29"/>
      <c r="AJ436" s="29"/>
      <c r="AK436" s="21"/>
      <c r="AL436" s="201"/>
      <c r="AM436" s="29"/>
      <c r="AN436" s="29"/>
      <c r="AO436" s="21"/>
      <c r="AP436" s="21"/>
      <c r="AQ436" s="21"/>
      <c r="AR436" s="21"/>
      <c r="AS436" s="21"/>
      <c r="AT436" s="201"/>
      <c r="AU436" s="29"/>
      <c r="AV436" s="201"/>
      <c r="AW436" s="29"/>
      <c r="AX436" s="21"/>
      <c r="AY436" s="21"/>
      <c r="AZ436" s="21"/>
      <c r="BA436" s="21"/>
      <c r="BB436" s="20"/>
      <c r="BC436" s="23"/>
      <c r="BD436" s="201"/>
      <c r="BE436" s="29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54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0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01"/>
      <c r="AE437" s="29"/>
      <c r="AF437" s="29"/>
      <c r="AG437" s="29"/>
      <c r="AH437" s="29"/>
      <c r="AI437" s="21"/>
      <c r="AJ437" s="21"/>
      <c r="AK437" s="21"/>
      <c r="AL437" s="201"/>
      <c r="AM437" s="29"/>
      <c r="AN437" s="29"/>
      <c r="AO437" s="21"/>
      <c r="AP437" s="21"/>
      <c r="AQ437" s="21"/>
      <c r="AR437" s="21"/>
      <c r="AS437" s="21"/>
      <c r="AT437" s="201"/>
      <c r="AU437" s="29"/>
      <c r="AV437" s="201"/>
      <c r="AW437" s="29"/>
      <c r="AX437" s="21"/>
      <c r="AY437" s="21"/>
      <c r="AZ437" s="21"/>
      <c r="BA437" s="21"/>
      <c r="BB437" s="20"/>
      <c r="BC437" s="23"/>
      <c r="BD437" s="201"/>
      <c r="BE437" s="23"/>
      <c r="BF437" s="23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47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1"/>
      <c r="O438" s="23"/>
      <c r="P438" s="23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01"/>
      <c r="AE438" s="29"/>
      <c r="AF438" s="29"/>
      <c r="AG438" s="29"/>
      <c r="AH438" s="29"/>
      <c r="AI438" s="21"/>
      <c r="AJ438" s="21"/>
      <c r="AK438" s="21"/>
      <c r="AL438" s="201"/>
      <c r="AM438" s="29"/>
      <c r="AN438" s="29"/>
      <c r="AO438" s="21"/>
      <c r="AP438" s="21"/>
      <c r="AQ438" s="21"/>
      <c r="AR438" s="21"/>
      <c r="AS438" s="21"/>
      <c r="AT438" s="201"/>
      <c r="AU438" s="29"/>
      <c r="AV438" s="201"/>
      <c r="AW438" s="29"/>
      <c r="AX438" s="21"/>
      <c r="AY438" s="21"/>
      <c r="AZ438" s="21"/>
      <c r="BA438" s="21"/>
      <c r="BB438" s="20"/>
      <c r="BC438" s="23"/>
      <c r="BD438" s="201"/>
      <c r="BE438" s="29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44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3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01"/>
      <c r="AE439" s="63"/>
      <c r="AF439" s="63"/>
      <c r="AG439" s="63"/>
      <c r="AH439" s="63"/>
      <c r="AI439" s="21"/>
      <c r="AJ439" s="21"/>
      <c r="AK439" s="21"/>
      <c r="AL439" s="201"/>
      <c r="AM439" s="63"/>
      <c r="AN439" s="63"/>
      <c r="AO439" s="21"/>
      <c r="AP439" s="21"/>
      <c r="AQ439" s="21"/>
      <c r="AR439" s="21"/>
      <c r="AS439" s="21"/>
      <c r="AT439" s="201"/>
      <c r="AU439" s="29"/>
      <c r="AV439" s="201"/>
      <c r="AW439" s="23"/>
      <c r="AX439" s="21"/>
      <c r="AY439" s="21"/>
      <c r="AZ439" s="21"/>
      <c r="BA439" s="21"/>
      <c r="BB439" s="20"/>
      <c r="BC439" s="23"/>
      <c r="BD439" s="201"/>
      <c r="BE439" s="23"/>
      <c r="BF439" s="23"/>
      <c r="BG439" s="21"/>
      <c r="BH439" s="20"/>
      <c r="BI439" s="23"/>
      <c r="BJ439" s="20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44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0"/>
      <c r="Q440" s="23"/>
      <c r="R440" s="23"/>
      <c r="S440" s="20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01"/>
      <c r="AE440" s="63"/>
      <c r="AF440" s="63"/>
      <c r="AG440" s="63"/>
      <c r="AH440" s="63"/>
      <c r="AI440" s="21"/>
      <c r="AJ440" s="21"/>
      <c r="AK440" s="21"/>
      <c r="AL440" s="201"/>
      <c r="AM440" s="63"/>
      <c r="AN440" s="63"/>
      <c r="AO440" s="21"/>
      <c r="AP440" s="21"/>
      <c r="AQ440" s="21"/>
      <c r="AR440" s="21"/>
      <c r="AS440" s="21"/>
      <c r="AT440" s="201"/>
      <c r="AU440" s="29"/>
      <c r="AV440" s="201"/>
      <c r="AW440" s="23"/>
      <c r="AX440" s="21"/>
      <c r="AY440" s="21"/>
      <c r="AZ440" s="21"/>
      <c r="BA440" s="21"/>
      <c r="BB440" s="20"/>
      <c r="BC440" s="23"/>
      <c r="BD440" s="201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44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1"/>
      <c r="W441" s="21"/>
      <c r="X441" s="21"/>
      <c r="Y441" s="21"/>
      <c r="Z441" s="21"/>
      <c r="AA441" s="21"/>
      <c r="AB441" s="21"/>
      <c r="AC441" s="21"/>
      <c r="AD441" s="201"/>
      <c r="AE441" s="63"/>
      <c r="AF441" s="63"/>
      <c r="AG441" s="63"/>
      <c r="AH441" s="63"/>
      <c r="AI441" s="21"/>
      <c r="AJ441" s="21"/>
      <c r="AK441" s="21"/>
      <c r="AL441" s="201"/>
      <c r="AM441" s="63"/>
      <c r="AN441" s="63"/>
      <c r="AO441" s="21"/>
      <c r="AP441" s="21"/>
      <c r="AQ441" s="21"/>
      <c r="AR441" s="21"/>
      <c r="AS441" s="21"/>
      <c r="AT441" s="201"/>
      <c r="AU441" s="29"/>
      <c r="AV441" s="201"/>
      <c r="AW441" s="23"/>
      <c r="AX441" s="21"/>
      <c r="AY441" s="21"/>
      <c r="AZ441" s="21"/>
      <c r="BA441" s="21"/>
      <c r="BB441" s="20"/>
      <c r="BC441" s="23"/>
      <c r="BD441" s="201"/>
      <c r="BE441" s="23"/>
      <c r="BF441" s="23"/>
      <c r="BG441" s="21"/>
      <c r="BH441" s="20"/>
      <c r="BI441" s="23"/>
      <c r="BJ441" s="23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44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3"/>
      <c r="P442" s="20"/>
      <c r="Q442" s="23"/>
      <c r="R442" s="23"/>
      <c r="S442" s="23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201"/>
      <c r="AE442" s="63"/>
      <c r="AF442" s="63"/>
      <c r="AG442" s="63"/>
      <c r="AH442" s="63"/>
      <c r="AI442" s="21"/>
      <c r="AJ442" s="21"/>
      <c r="AK442" s="21"/>
      <c r="AL442" s="201"/>
      <c r="AM442" s="63"/>
      <c r="AN442" s="63"/>
      <c r="AO442" s="21"/>
      <c r="AP442" s="21"/>
      <c r="AQ442" s="21"/>
      <c r="AR442" s="21"/>
      <c r="AS442" s="21"/>
      <c r="AT442" s="201"/>
      <c r="AU442" s="29"/>
      <c r="AV442" s="201"/>
      <c r="AW442" s="23"/>
      <c r="AX442" s="21"/>
      <c r="AY442" s="21"/>
      <c r="AZ442" s="21"/>
      <c r="BA442" s="21"/>
      <c r="BB442" s="20"/>
      <c r="BC442" s="23"/>
      <c r="BD442" s="201"/>
      <c r="BE442" s="23"/>
      <c r="BF442" s="23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408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0"/>
      <c r="Q443" s="20"/>
      <c r="R443" s="20"/>
      <c r="S443" s="20"/>
      <c r="T443" s="20"/>
      <c r="U443" s="23"/>
      <c r="V443" s="21"/>
      <c r="W443" s="21"/>
      <c r="X443" s="21"/>
      <c r="Y443" s="21"/>
      <c r="Z443" s="21"/>
      <c r="AA443" s="21"/>
      <c r="AB443" s="21"/>
      <c r="AC443" s="21"/>
      <c r="AD443" s="201"/>
      <c r="AE443" s="63"/>
      <c r="AF443" s="63"/>
      <c r="AG443" s="63"/>
      <c r="AH443" s="63"/>
      <c r="AI443" s="21"/>
      <c r="AJ443" s="21"/>
      <c r="AK443" s="21"/>
      <c r="AL443" s="201"/>
      <c r="AM443" s="63"/>
      <c r="AN443" s="63"/>
      <c r="AO443" s="21"/>
      <c r="AP443" s="21"/>
      <c r="AQ443" s="21"/>
      <c r="AR443" s="21"/>
      <c r="AS443" s="21"/>
      <c r="AT443" s="201"/>
      <c r="AU443" s="29"/>
      <c r="AV443" s="201"/>
      <c r="AW443" s="23"/>
      <c r="AX443" s="21"/>
      <c r="AY443" s="21"/>
      <c r="AZ443" s="21"/>
      <c r="BA443" s="21"/>
      <c r="BB443" s="20"/>
      <c r="BC443" s="23"/>
      <c r="BD443" s="201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246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0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01"/>
      <c r="AE444" s="63"/>
      <c r="AF444" s="63"/>
      <c r="AG444" s="63"/>
      <c r="AH444" s="63"/>
      <c r="AI444" s="21"/>
      <c r="AJ444" s="21"/>
      <c r="AK444" s="21"/>
      <c r="AL444" s="201"/>
      <c r="AM444" s="63"/>
      <c r="AN444" s="63"/>
      <c r="AO444" s="21"/>
      <c r="AP444" s="21"/>
      <c r="AQ444" s="21"/>
      <c r="AR444" s="21"/>
      <c r="AS444" s="21"/>
      <c r="AT444" s="201"/>
      <c r="AU444" s="29"/>
      <c r="AV444" s="201"/>
      <c r="AW444" s="23"/>
      <c r="AX444" s="21"/>
      <c r="AY444" s="21"/>
      <c r="AZ444" s="21"/>
      <c r="BA444" s="21"/>
      <c r="BB444" s="20"/>
      <c r="BC444" s="23"/>
      <c r="BD444" s="201"/>
      <c r="BE444" s="23"/>
      <c r="BF444" s="20"/>
      <c r="BG444" s="21"/>
      <c r="BH444" s="20"/>
      <c r="BI444" s="23"/>
      <c r="BJ444" s="23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58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0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01"/>
      <c r="AE445" s="63"/>
      <c r="AF445" s="63"/>
      <c r="AG445" s="63"/>
      <c r="AH445" s="20"/>
      <c r="AI445" s="21"/>
      <c r="AJ445" s="21"/>
      <c r="AK445" s="21"/>
      <c r="AL445" s="201"/>
      <c r="AM445" s="63"/>
      <c r="AN445" s="20"/>
      <c r="AO445" s="21"/>
      <c r="AP445" s="21"/>
      <c r="AQ445" s="21"/>
      <c r="AR445" s="21"/>
      <c r="AS445" s="21"/>
      <c r="AT445" s="201"/>
      <c r="AU445" s="23"/>
      <c r="AV445" s="201"/>
      <c r="AW445" s="23"/>
      <c r="AX445" s="21"/>
      <c r="AY445" s="21"/>
      <c r="AZ445" s="21"/>
      <c r="BA445" s="21"/>
      <c r="BB445" s="20"/>
      <c r="BC445" s="23"/>
      <c r="BD445" s="201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01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1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01"/>
      <c r="AE446" s="63"/>
      <c r="AF446" s="63"/>
      <c r="AG446" s="63"/>
      <c r="AH446" s="20"/>
      <c r="AI446" s="21"/>
      <c r="AJ446" s="21"/>
      <c r="AK446" s="21"/>
      <c r="AL446" s="201"/>
      <c r="AM446" s="63"/>
      <c r="AN446" s="20"/>
      <c r="AO446" s="21"/>
      <c r="AP446" s="21"/>
      <c r="AQ446" s="21"/>
      <c r="AR446" s="21"/>
      <c r="AS446" s="21"/>
      <c r="AT446" s="201"/>
      <c r="AU446" s="23"/>
      <c r="AV446" s="201"/>
      <c r="AW446" s="23"/>
      <c r="AX446" s="21"/>
      <c r="AY446" s="21"/>
      <c r="AZ446" s="21"/>
      <c r="BA446" s="21"/>
      <c r="BB446" s="20"/>
      <c r="BC446" s="23"/>
      <c r="BD446" s="201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91.2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0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01"/>
      <c r="AE447" s="63"/>
      <c r="AF447" s="63"/>
      <c r="AG447" s="63"/>
      <c r="AH447" s="20"/>
      <c r="AI447" s="21"/>
      <c r="AJ447" s="21"/>
      <c r="AK447" s="21"/>
      <c r="AL447" s="201"/>
      <c r="AM447" s="63"/>
      <c r="AN447" s="20"/>
      <c r="AO447" s="21"/>
      <c r="AP447" s="21"/>
      <c r="AQ447" s="21"/>
      <c r="AR447" s="21"/>
      <c r="AS447" s="21"/>
      <c r="AT447" s="201"/>
      <c r="AU447" s="23"/>
      <c r="AV447" s="201"/>
      <c r="AW447" s="23"/>
      <c r="AX447" s="21"/>
      <c r="AY447" s="21"/>
      <c r="AZ447" s="21"/>
      <c r="BA447" s="21"/>
      <c r="BB447" s="20"/>
      <c r="BC447" s="23"/>
      <c r="BD447" s="201"/>
      <c r="BE447" s="23"/>
      <c r="BF447" s="23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91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1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01"/>
      <c r="AE448" s="63"/>
      <c r="AF448" s="63"/>
      <c r="AG448" s="63"/>
      <c r="AH448" s="20"/>
      <c r="AI448" s="21"/>
      <c r="AJ448" s="21"/>
      <c r="AK448" s="21"/>
      <c r="AL448" s="201"/>
      <c r="AM448" s="63"/>
      <c r="AN448" s="20"/>
      <c r="AO448" s="21"/>
      <c r="AP448" s="21"/>
      <c r="AQ448" s="21"/>
      <c r="AR448" s="21"/>
      <c r="AS448" s="21"/>
      <c r="AT448" s="201"/>
      <c r="AU448" s="23"/>
      <c r="AV448" s="201"/>
      <c r="AW448" s="23"/>
      <c r="AX448" s="21"/>
      <c r="AY448" s="21"/>
      <c r="AZ448" s="21"/>
      <c r="BA448" s="21"/>
      <c r="BB448" s="20"/>
      <c r="BC448" s="23"/>
      <c r="BD448" s="201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47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1"/>
      <c r="O449" s="23"/>
      <c r="P449" s="23"/>
      <c r="Q449" s="23"/>
      <c r="R449" s="23"/>
      <c r="S449" s="23"/>
      <c r="T449" s="23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201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71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1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201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61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1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181"/>
      <c r="AU451" s="21"/>
      <c r="AV451" s="181"/>
      <c r="AW451" s="21"/>
      <c r="AX451" s="21"/>
      <c r="AY451" s="21"/>
      <c r="AZ451" s="21"/>
      <c r="BA451" s="21"/>
      <c r="BB451" s="20"/>
      <c r="BC451" s="23"/>
      <c r="BD451" s="201"/>
      <c r="BE451" s="23"/>
      <c r="BF451" s="20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04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181"/>
      <c r="AU452" s="21"/>
      <c r="AV452" s="181"/>
      <c r="AW452" s="21"/>
      <c r="AX452" s="21"/>
      <c r="AY452" s="21"/>
      <c r="AZ452" s="21"/>
      <c r="BA452" s="21"/>
      <c r="BB452" s="20"/>
      <c r="BC452" s="23"/>
      <c r="BD452" s="201"/>
      <c r="BE452" s="20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04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1"/>
      <c r="O453" s="20"/>
      <c r="P453" s="20"/>
      <c r="Q453" s="20"/>
      <c r="R453" s="20"/>
      <c r="S453" s="20"/>
      <c r="T453" s="20"/>
      <c r="U453" s="20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201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04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1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201"/>
      <c r="BE454" s="23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83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201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409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0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0"/>
      <c r="AI456" s="23"/>
      <c r="AJ456" s="23"/>
      <c r="AK456" s="21"/>
      <c r="AL456" s="201"/>
      <c r="AM456" s="23"/>
      <c r="AN456" s="23"/>
      <c r="AO456" s="21"/>
      <c r="AP456" s="21"/>
      <c r="AQ456" s="21"/>
      <c r="AR456" s="21"/>
      <c r="AS456" s="21"/>
      <c r="AT456" s="201"/>
      <c r="AU456" s="23"/>
      <c r="AV456" s="201"/>
      <c r="AW456" s="23"/>
      <c r="AX456" s="21"/>
      <c r="AY456" s="21"/>
      <c r="AZ456" s="21"/>
      <c r="BA456" s="21"/>
      <c r="BB456" s="20"/>
      <c r="BC456" s="23"/>
      <c r="BD456" s="201"/>
      <c r="BE456" s="23"/>
      <c r="BF456" s="23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14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201"/>
      <c r="BE457" s="23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14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1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1"/>
      <c r="AM458" s="21"/>
      <c r="AN458" s="21"/>
      <c r="AO458" s="21"/>
      <c r="AP458" s="21"/>
      <c r="AQ458" s="21"/>
      <c r="AR458" s="21"/>
      <c r="AS458" s="21"/>
      <c r="AT458" s="181"/>
      <c r="AU458" s="21"/>
      <c r="AV458" s="181"/>
      <c r="AW458" s="21"/>
      <c r="AX458" s="21"/>
      <c r="AY458" s="21"/>
      <c r="AZ458" s="21"/>
      <c r="BA458" s="21"/>
      <c r="BB458" s="20"/>
      <c r="BC458" s="23"/>
      <c r="BD458" s="201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14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1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201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14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1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201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14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1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201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04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3"/>
      <c r="P462" s="20"/>
      <c r="Q462" s="23"/>
      <c r="R462" s="23"/>
      <c r="S462" s="23"/>
      <c r="T462" s="23"/>
      <c r="U462" s="2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201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04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1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201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16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0"/>
      <c r="AK464" s="63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63"/>
      <c r="BD464" s="201"/>
      <c r="BE464" s="6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58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63"/>
      <c r="P465" s="63"/>
      <c r="Q465" s="63"/>
      <c r="R465" s="63"/>
      <c r="S465" s="63"/>
      <c r="T465" s="63"/>
      <c r="U465" s="6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201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41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63"/>
      <c r="P466" s="63"/>
      <c r="Q466" s="63"/>
      <c r="R466" s="63"/>
      <c r="S466" s="63"/>
      <c r="T466" s="63"/>
      <c r="U466" s="6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23"/>
      <c r="BD466" s="201"/>
      <c r="BE466" s="23"/>
      <c r="BF466" s="20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56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0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0"/>
      <c r="AI467" s="23"/>
      <c r="AJ467" s="23"/>
      <c r="AK467" s="21"/>
      <c r="AL467" s="201"/>
      <c r="AM467" s="23"/>
      <c r="AN467" s="23"/>
      <c r="AO467" s="21"/>
      <c r="AP467" s="21"/>
      <c r="AQ467" s="21"/>
      <c r="AR467" s="21"/>
      <c r="AS467" s="21"/>
      <c r="AT467" s="201"/>
      <c r="AU467" s="29"/>
      <c r="AV467" s="201"/>
      <c r="AW467" s="23"/>
      <c r="AX467" s="21"/>
      <c r="AY467" s="21"/>
      <c r="AZ467" s="21"/>
      <c r="BA467" s="21"/>
      <c r="BB467" s="20"/>
      <c r="BC467" s="23"/>
      <c r="BD467" s="201"/>
      <c r="BE467" s="23"/>
      <c r="BF467" s="23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53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3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0"/>
      <c r="AI468" s="23"/>
      <c r="AJ468" s="23"/>
      <c r="AK468" s="21"/>
      <c r="AL468" s="201"/>
      <c r="AM468" s="23"/>
      <c r="AN468" s="23"/>
      <c r="AO468" s="21"/>
      <c r="AP468" s="21"/>
      <c r="AQ468" s="21"/>
      <c r="AR468" s="21"/>
      <c r="AS468" s="21"/>
      <c r="AT468" s="201"/>
      <c r="AU468" s="29"/>
      <c r="AV468" s="201"/>
      <c r="AW468" s="23"/>
      <c r="AX468" s="21"/>
      <c r="AY468" s="21"/>
      <c r="AZ468" s="21"/>
      <c r="BA468" s="21"/>
      <c r="BB468" s="20"/>
      <c r="BC468" s="23"/>
      <c r="BD468" s="201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64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1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0"/>
      <c r="AI469" s="23"/>
      <c r="AJ469" s="23"/>
      <c r="AK469" s="21"/>
      <c r="AL469" s="201"/>
      <c r="AM469" s="23"/>
      <c r="AN469" s="23"/>
      <c r="AO469" s="21"/>
      <c r="AP469" s="21"/>
      <c r="AQ469" s="21"/>
      <c r="AR469" s="21"/>
      <c r="AS469" s="21"/>
      <c r="AT469" s="201"/>
      <c r="AU469" s="29"/>
      <c r="AV469" s="201"/>
      <c r="AW469" s="23"/>
      <c r="AX469" s="21"/>
      <c r="AY469" s="21"/>
      <c r="AZ469" s="21"/>
      <c r="BA469" s="21"/>
      <c r="BB469" s="20"/>
      <c r="BC469" s="23"/>
      <c r="BD469" s="201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389.2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9"/>
      <c r="P470" s="29"/>
      <c r="Q470" s="29"/>
      <c r="R470" s="29"/>
      <c r="S470" s="29"/>
      <c r="T470" s="29"/>
      <c r="U470" s="29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0"/>
      <c r="AI470" s="29"/>
      <c r="AJ470" s="29"/>
      <c r="AK470" s="21"/>
      <c r="AL470" s="201"/>
      <c r="AM470" s="29"/>
      <c r="AN470" s="29"/>
      <c r="AO470" s="21"/>
      <c r="AP470" s="21"/>
      <c r="AQ470" s="21"/>
      <c r="AR470" s="21"/>
      <c r="AS470" s="21"/>
      <c r="AT470" s="201"/>
      <c r="AU470" s="29"/>
      <c r="AV470" s="201"/>
      <c r="AW470" s="29"/>
      <c r="AX470" s="21"/>
      <c r="AY470" s="21"/>
      <c r="AZ470" s="21"/>
      <c r="BA470" s="21"/>
      <c r="BB470" s="20"/>
      <c r="BC470" s="23"/>
      <c r="BD470" s="201"/>
      <c r="BE470" s="29"/>
      <c r="BF470" s="29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21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0"/>
      <c r="AI471" s="23"/>
      <c r="AJ471" s="23"/>
      <c r="AK471" s="21"/>
      <c r="AL471" s="201"/>
      <c r="AM471" s="23"/>
      <c r="AN471" s="23"/>
      <c r="AO471" s="21"/>
      <c r="AP471" s="21"/>
      <c r="AQ471" s="21"/>
      <c r="AR471" s="21"/>
      <c r="AS471" s="21"/>
      <c r="AT471" s="201"/>
      <c r="AU471" s="23"/>
      <c r="AV471" s="201"/>
      <c r="AW471" s="23"/>
      <c r="AX471" s="21"/>
      <c r="AY471" s="21"/>
      <c r="AZ471" s="21"/>
      <c r="BA471" s="21"/>
      <c r="BB471" s="20"/>
      <c r="BC471" s="23"/>
      <c r="BD471" s="201"/>
      <c r="BE471" s="23"/>
      <c r="BF471" s="23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21.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0"/>
      <c r="AI472" s="23"/>
      <c r="AJ472" s="23"/>
      <c r="AK472" s="21"/>
      <c r="AL472" s="201"/>
      <c r="AM472" s="23"/>
      <c r="AN472" s="23"/>
      <c r="AO472" s="21"/>
      <c r="AP472" s="21"/>
      <c r="AQ472" s="21"/>
      <c r="AR472" s="21"/>
      <c r="AS472" s="21"/>
      <c r="AT472" s="201"/>
      <c r="AU472" s="23"/>
      <c r="AV472" s="201"/>
      <c r="AW472" s="23"/>
      <c r="AX472" s="21"/>
      <c r="AY472" s="21"/>
      <c r="AZ472" s="21"/>
      <c r="BA472" s="21"/>
      <c r="BB472" s="20"/>
      <c r="BC472" s="23"/>
      <c r="BD472" s="201"/>
      <c r="BE472" s="23"/>
      <c r="BF472" s="23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21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0"/>
      <c r="AI473" s="23"/>
      <c r="AJ473" s="23"/>
      <c r="AK473" s="21"/>
      <c r="AL473" s="201"/>
      <c r="AM473" s="23"/>
      <c r="AN473" s="23"/>
      <c r="AO473" s="21"/>
      <c r="AP473" s="21"/>
      <c r="AQ473" s="21"/>
      <c r="AR473" s="21"/>
      <c r="AS473" s="21"/>
      <c r="AT473" s="201"/>
      <c r="AU473" s="23"/>
      <c r="AV473" s="201"/>
      <c r="AW473" s="23"/>
      <c r="AX473" s="21"/>
      <c r="AY473" s="21"/>
      <c r="AZ473" s="21"/>
      <c r="BA473" s="21"/>
      <c r="BB473" s="20"/>
      <c r="BC473" s="23"/>
      <c r="BD473" s="201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21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0"/>
      <c r="AI474" s="23"/>
      <c r="AJ474" s="23"/>
      <c r="AK474" s="21"/>
      <c r="AL474" s="201"/>
      <c r="AM474" s="23"/>
      <c r="AN474" s="23"/>
      <c r="AO474" s="21"/>
      <c r="AP474" s="21"/>
      <c r="AQ474" s="21"/>
      <c r="AR474" s="21"/>
      <c r="AS474" s="21"/>
      <c r="AT474" s="201"/>
      <c r="AU474" s="23"/>
      <c r="AV474" s="201"/>
      <c r="AW474" s="23"/>
      <c r="AX474" s="21"/>
      <c r="AY474" s="21"/>
      <c r="AZ474" s="21"/>
      <c r="BA474" s="21"/>
      <c r="BB474" s="20"/>
      <c r="BC474" s="23"/>
      <c r="BD474" s="201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21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0"/>
      <c r="AI475" s="23"/>
      <c r="AJ475" s="23"/>
      <c r="AK475" s="21"/>
      <c r="AL475" s="201"/>
      <c r="AM475" s="23"/>
      <c r="AN475" s="23"/>
      <c r="AO475" s="21"/>
      <c r="AP475" s="21"/>
      <c r="AQ475" s="21"/>
      <c r="AR475" s="21"/>
      <c r="AS475" s="21"/>
      <c r="AT475" s="201"/>
      <c r="AU475" s="23"/>
      <c r="AV475" s="201"/>
      <c r="AW475" s="23"/>
      <c r="AX475" s="21"/>
      <c r="AY475" s="21"/>
      <c r="AZ475" s="21"/>
      <c r="BA475" s="21"/>
      <c r="BB475" s="20"/>
      <c r="BC475" s="23"/>
      <c r="BD475" s="201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409.6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0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201"/>
      <c r="BE476" s="23"/>
      <c r="BF476" s="20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409.6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1"/>
      <c r="O477" s="63"/>
      <c r="P477" s="63"/>
      <c r="Q477" s="63"/>
      <c r="R477" s="63"/>
      <c r="S477" s="63"/>
      <c r="T477" s="63"/>
      <c r="U477" s="6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201"/>
      <c r="BE477" s="23"/>
      <c r="BF477" s="20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409.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201"/>
      <c r="BE478" s="29"/>
      <c r="BF478" s="29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409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01"/>
      <c r="BE479" s="20"/>
      <c r="BF479" s="20"/>
      <c r="BG479" s="20"/>
      <c r="BH479" s="20"/>
      <c r="BI479" s="23"/>
      <c r="BJ479" s="20"/>
      <c r="BK479" s="20"/>
      <c r="BL479" s="23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71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01"/>
      <c r="BE480" s="201"/>
      <c r="BF480" s="20"/>
      <c r="BG480" s="20"/>
      <c r="BH480" s="20"/>
      <c r="BI480" s="23"/>
      <c r="BJ480" s="20"/>
      <c r="BK480" s="20"/>
      <c r="BL480" s="23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51.2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1"/>
      <c r="O481" s="28"/>
      <c r="P481" s="18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0"/>
      <c r="AI481" s="23"/>
      <c r="AJ481" s="23"/>
      <c r="AK481" s="21"/>
      <c r="AL481" s="201"/>
      <c r="AM481" s="23"/>
      <c r="AN481" s="23"/>
      <c r="AO481" s="21"/>
      <c r="AP481" s="21"/>
      <c r="AQ481" s="21"/>
      <c r="AR481" s="21"/>
      <c r="AS481" s="21"/>
      <c r="AT481" s="201"/>
      <c r="AU481" s="23"/>
      <c r="AV481" s="201"/>
      <c r="AW481" s="23"/>
      <c r="AX481" s="21"/>
      <c r="AY481" s="21"/>
      <c r="AZ481" s="21"/>
      <c r="BA481" s="21"/>
      <c r="BB481" s="20"/>
      <c r="BC481" s="23"/>
      <c r="BD481" s="201"/>
      <c r="BE481" s="23"/>
      <c r="BF481" s="23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409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0"/>
      <c r="Q482" s="23"/>
      <c r="R482" s="23"/>
      <c r="S482" s="23"/>
      <c r="T482" s="23"/>
      <c r="U482" s="2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0"/>
      <c r="AI482" s="23"/>
      <c r="AJ482" s="23"/>
      <c r="AK482" s="21"/>
      <c r="AL482" s="201"/>
      <c r="AM482" s="23"/>
      <c r="AN482" s="23"/>
      <c r="AO482" s="21"/>
      <c r="AP482" s="21"/>
      <c r="AQ482" s="21"/>
      <c r="AR482" s="21"/>
      <c r="AS482" s="21"/>
      <c r="AT482" s="201"/>
      <c r="AU482" s="23"/>
      <c r="AV482" s="201"/>
      <c r="AW482" s="23"/>
      <c r="AX482" s="21"/>
      <c r="AY482" s="21"/>
      <c r="AZ482" s="21"/>
      <c r="BA482" s="21"/>
      <c r="BB482" s="20"/>
      <c r="BC482" s="23"/>
      <c r="BD482" s="201"/>
      <c r="BE482" s="23"/>
      <c r="BF482" s="23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09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1"/>
      <c r="O483" s="28"/>
      <c r="P483" s="18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0"/>
      <c r="AI483" s="23"/>
      <c r="AJ483" s="23"/>
      <c r="AK483" s="21"/>
      <c r="AL483" s="201"/>
      <c r="AM483" s="23"/>
      <c r="AN483" s="23"/>
      <c r="AO483" s="21"/>
      <c r="AP483" s="21"/>
      <c r="AQ483" s="21"/>
      <c r="AR483" s="21"/>
      <c r="AS483" s="21"/>
      <c r="AT483" s="201"/>
      <c r="AU483" s="23"/>
      <c r="AV483" s="201"/>
      <c r="AW483" s="23"/>
      <c r="AX483" s="21"/>
      <c r="AY483" s="21"/>
      <c r="AZ483" s="21"/>
      <c r="BA483" s="21"/>
      <c r="BB483" s="20"/>
      <c r="BC483" s="23"/>
      <c r="BD483" s="201"/>
      <c r="BE483" s="23"/>
      <c r="BF483" s="2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98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1"/>
      <c r="O484" s="28"/>
      <c r="P484" s="18"/>
      <c r="Q484" s="28"/>
      <c r="R484" s="28"/>
      <c r="S484" s="28"/>
      <c r="T484" s="28"/>
      <c r="U484" s="28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1"/>
      <c r="AM484" s="21"/>
      <c r="AN484" s="21"/>
      <c r="AO484" s="21"/>
      <c r="AP484" s="21"/>
      <c r="AQ484" s="21"/>
      <c r="AR484" s="21"/>
      <c r="AS484" s="21"/>
      <c r="AT484" s="181"/>
      <c r="AU484" s="21"/>
      <c r="AV484" s="181"/>
      <c r="AW484" s="21"/>
      <c r="AX484" s="21"/>
      <c r="AY484" s="21"/>
      <c r="AZ484" s="21"/>
      <c r="BA484" s="21"/>
      <c r="BB484" s="20"/>
      <c r="BC484" s="23"/>
      <c r="BD484" s="201"/>
      <c r="BE484" s="23"/>
      <c r="BF484" s="20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408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1"/>
      <c r="O485" s="28"/>
      <c r="P485" s="18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1"/>
      <c r="AM485" s="21"/>
      <c r="AN485" s="21"/>
      <c r="AO485" s="21"/>
      <c r="AP485" s="21"/>
      <c r="AQ485" s="21"/>
      <c r="AR485" s="21"/>
      <c r="AS485" s="21"/>
      <c r="AT485" s="181"/>
      <c r="AU485" s="21"/>
      <c r="AV485" s="181"/>
      <c r="AW485" s="21"/>
      <c r="AX485" s="21"/>
      <c r="AY485" s="21"/>
      <c r="AZ485" s="21"/>
      <c r="BA485" s="21"/>
      <c r="BB485" s="20"/>
      <c r="BC485" s="23"/>
      <c r="BD485" s="201"/>
      <c r="BE485" s="23"/>
      <c r="BF485" s="20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54.2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1"/>
      <c r="O486" s="28"/>
      <c r="P486" s="18"/>
      <c r="Q486" s="28"/>
      <c r="R486" s="28"/>
      <c r="S486" s="28"/>
      <c r="T486" s="28"/>
      <c r="U486" s="28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201"/>
      <c r="BE486" s="23"/>
      <c r="BF486" s="20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61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201"/>
      <c r="BE487" s="23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49.2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8"/>
      <c r="P488" s="18"/>
      <c r="Q488" s="28"/>
      <c r="R488" s="28"/>
      <c r="S488" s="28"/>
      <c r="T488" s="28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201"/>
      <c r="BE488" s="23"/>
      <c r="BF488" s="20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49.2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1"/>
      <c r="O489" s="28"/>
      <c r="P489" s="1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201"/>
      <c r="BE489" s="23"/>
      <c r="BF489" s="20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49.2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1"/>
      <c r="O490" s="23"/>
      <c r="P490" s="23"/>
      <c r="Q490" s="23"/>
      <c r="R490" s="23"/>
      <c r="S490" s="23"/>
      <c r="T490" s="23"/>
      <c r="U490" s="28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201"/>
      <c r="BE490" s="23"/>
      <c r="BF490" s="20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149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1"/>
      <c r="O491" s="28"/>
      <c r="P491" s="18"/>
      <c r="Q491" s="28"/>
      <c r="R491" s="28"/>
      <c r="S491" s="28"/>
      <c r="T491" s="28"/>
      <c r="U491" s="28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201"/>
      <c r="BE491" s="23"/>
      <c r="BF491" s="20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49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1"/>
      <c r="O492" s="28"/>
      <c r="P492" s="18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201"/>
      <c r="BE492" s="23"/>
      <c r="BF492" s="20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67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201"/>
      <c r="BE493" s="23"/>
      <c r="BF493" s="23"/>
      <c r="BG493" s="21"/>
      <c r="BH493" s="21"/>
      <c r="BI493" s="21"/>
      <c r="BJ493" s="20"/>
      <c r="BK493" s="23"/>
      <c r="BL493" s="23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54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201"/>
      <c r="BE494" s="63"/>
      <c r="BF494" s="29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44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201"/>
      <c r="BE495" s="63"/>
      <c r="BF495" s="29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409.6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0"/>
      <c r="BD496" s="20"/>
      <c r="BE496" s="23"/>
      <c r="BF496" s="20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52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3"/>
      <c r="BD497" s="201"/>
      <c r="BE497" s="23"/>
      <c r="BF497" s="20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220.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3"/>
      <c r="BD498" s="201"/>
      <c r="BE498" s="29"/>
      <c r="BF498" s="29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20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1"/>
      <c r="AM499" s="21"/>
      <c r="AN499" s="21"/>
      <c r="AO499" s="21"/>
      <c r="AP499" s="21"/>
      <c r="AQ499" s="21"/>
      <c r="AR499" s="21"/>
      <c r="AS499" s="21"/>
      <c r="AT499" s="181"/>
      <c r="AU499" s="21"/>
      <c r="AV499" s="181"/>
      <c r="AW499" s="21"/>
      <c r="AX499" s="21"/>
      <c r="AY499" s="21"/>
      <c r="AZ499" s="21"/>
      <c r="BA499" s="21"/>
      <c r="BB499" s="20"/>
      <c r="BC499" s="23"/>
      <c r="BD499" s="201"/>
      <c r="BE499" s="20"/>
      <c r="BF499" s="20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20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1"/>
      <c r="AM500" s="21"/>
      <c r="AN500" s="21"/>
      <c r="AO500" s="21"/>
      <c r="AP500" s="21"/>
      <c r="AQ500" s="21"/>
      <c r="AR500" s="21"/>
      <c r="AS500" s="21"/>
      <c r="AT500" s="181"/>
      <c r="AU500" s="21"/>
      <c r="AV500" s="181"/>
      <c r="AW500" s="21"/>
      <c r="AX500" s="21"/>
      <c r="AY500" s="21"/>
      <c r="AZ500" s="21"/>
      <c r="BA500" s="21"/>
      <c r="BB500" s="20"/>
      <c r="BC500" s="23"/>
      <c r="BD500" s="201"/>
      <c r="BE500" s="23"/>
      <c r="BF500" s="20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409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0"/>
      <c r="AI501" s="29"/>
      <c r="AJ501" s="29"/>
      <c r="AK501" s="21"/>
      <c r="AL501" s="201"/>
      <c r="AM501" s="29"/>
      <c r="AN501" s="29"/>
      <c r="AO501" s="21"/>
      <c r="AP501" s="21"/>
      <c r="AQ501" s="21"/>
      <c r="AR501" s="21"/>
      <c r="AS501" s="21"/>
      <c r="AT501" s="201"/>
      <c r="AU501" s="29"/>
      <c r="AV501" s="201"/>
      <c r="AW501" s="29"/>
      <c r="AX501" s="21"/>
      <c r="AY501" s="21"/>
      <c r="AZ501" s="21"/>
      <c r="BA501" s="21"/>
      <c r="BB501" s="20"/>
      <c r="BC501" s="23"/>
      <c r="BD501" s="201"/>
      <c r="BE501" s="29"/>
      <c r="BF501" s="29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44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9"/>
      <c r="P502" s="29"/>
      <c r="Q502" s="29"/>
      <c r="R502" s="29"/>
      <c r="S502" s="29"/>
      <c r="T502" s="29"/>
      <c r="U502" s="2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0"/>
      <c r="AI502" s="29"/>
      <c r="AJ502" s="29"/>
      <c r="AK502" s="21"/>
      <c r="AL502" s="201"/>
      <c r="AM502" s="29"/>
      <c r="AN502" s="29"/>
      <c r="AO502" s="21"/>
      <c r="AP502" s="21"/>
      <c r="AQ502" s="21"/>
      <c r="AR502" s="21"/>
      <c r="AS502" s="21"/>
      <c r="AT502" s="201"/>
      <c r="AU502" s="29"/>
      <c r="AV502" s="201"/>
      <c r="AW502" s="29"/>
      <c r="AX502" s="21"/>
      <c r="AY502" s="21"/>
      <c r="AZ502" s="21"/>
      <c r="BA502" s="21"/>
      <c r="BB502" s="20"/>
      <c r="BC502" s="23"/>
      <c r="BD502" s="201"/>
      <c r="BE502" s="29"/>
      <c r="BF502" s="29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144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0"/>
      <c r="AI503" s="29"/>
      <c r="AJ503" s="29"/>
      <c r="AK503" s="21"/>
      <c r="AL503" s="201"/>
      <c r="AM503" s="29"/>
      <c r="AN503" s="29"/>
      <c r="AO503" s="21"/>
      <c r="AP503" s="21"/>
      <c r="AQ503" s="21"/>
      <c r="AR503" s="21"/>
      <c r="AS503" s="21"/>
      <c r="AT503" s="201"/>
      <c r="AU503" s="29"/>
      <c r="AV503" s="201"/>
      <c r="AW503" s="29"/>
      <c r="AX503" s="21"/>
      <c r="AY503" s="21"/>
      <c r="AZ503" s="21"/>
      <c r="BA503" s="21"/>
      <c r="BB503" s="20"/>
      <c r="BC503" s="23"/>
      <c r="BD503" s="201"/>
      <c r="BE503" s="29"/>
      <c r="BF503" s="29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44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9"/>
      <c r="P504" s="29"/>
      <c r="Q504" s="29"/>
      <c r="R504" s="29"/>
      <c r="S504" s="29"/>
      <c r="T504" s="29"/>
      <c r="U504" s="2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0"/>
      <c r="AI504" s="29"/>
      <c r="AJ504" s="29"/>
      <c r="AK504" s="21"/>
      <c r="AL504" s="201"/>
      <c r="AM504" s="29"/>
      <c r="AN504" s="29"/>
      <c r="AO504" s="21"/>
      <c r="AP504" s="21"/>
      <c r="AQ504" s="21"/>
      <c r="AR504" s="21"/>
      <c r="AS504" s="21"/>
      <c r="AT504" s="201"/>
      <c r="AU504" s="29"/>
      <c r="AV504" s="201"/>
      <c r="AW504" s="29"/>
      <c r="AX504" s="21"/>
      <c r="AY504" s="21"/>
      <c r="AZ504" s="21"/>
      <c r="BA504" s="21"/>
      <c r="BB504" s="20"/>
      <c r="BC504" s="23"/>
      <c r="BD504" s="201"/>
      <c r="BE504" s="29"/>
      <c r="BF504" s="29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44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9"/>
      <c r="P505" s="29"/>
      <c r="Q505" s="29"/>
      <c r="R505" s="29"/>
      <c r="S505" s="29"/>
      <c r="T505" s="29"/>
      <c r="U505" s="29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0"/>
      <c r="AI505" s="29"/>
      <c r="AJ505" s="29"/>
      <c r="AK505" s="21"/>
      <c r="AL505" s="201"/>
      <c r="AM505" s="29"/>
      <c r="AN505" s="29"/>
      <c r="AO505" s="21"/>
      <c r="AP505" s="21"/>
      <c r="AQ505" s="21"/>
      <c r="AR505" s="21"/>
      <c r="AS505" s="21"/>
      <c r="AT505" s="201"/>
      <c r="AU505" s="29"/>
      <c r="AV505" s="201"/>
      <c r="AW505" s="29"/>
      <c r="AX505" s="21"/>
      <c r="AY505" s="21"/>
      <c r="AZ505" s="21"/>
      <c r="BA505" s="21"/>
      <c r="BB505" s="20"/>
      <c r="BC505" s="23"/>
      <c r="BD505" s="201"/>
      <c r="BE505" s="29"/>
      <c r="BF505" s="29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44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9"/>
      <c r="P506" s="29"/>
      <c r="Q506" s="29"/>
      <c r="R506" s="29"/>
      <c r="S506" s="29"/>
      <c r="T506" s="29"/>
      <c r="U506" s="29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0"/>
      <c r="AI506" s="29"/>
      <c r="AJ506" s="29"/>
      <c r="AK506" s="21"/>
      <c r="AL506" s="201"/>
      <c r="AM506" s="29"/>
      <c r="AN506" s="29"/>
      <c r="AO506" s="21"/>
      <c r="AP506" s="21"/>
      <c r="AQ506" s="21"/>
      <c r="AR506" s="21"/>
      <c r="AS506" s="21"/>
      <c r="AT506" s="201"/>
      <c r="AU506" s="29"/>
      <c r="AV506" s="201"/>
      <c r="AW506" s="29"/>
      <c r="AX506" s="21"/>
      <c r="AY506" s="21"/>
      <c r="AZ506" s="21"/>
      <c r="BA506" s="21"/>
      <c r="BB506" s="20"/>
      <c r="BC506" s="23"/>
      <c r="BD506" s="201"/>
      <c r="BE506" s="29"/>
      <c r="BF506" s="29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409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1"/>
      <c r="AM507" s="21"/>
      <c r="AN507" s="21"/>
      <c r="AO507" s="21"/>
      <c r="AP507" s="21"/>
      <c r="AQ507" s="21"/>
      <c r="AR507" s="21"/>
      <c r="AS507" s="21"/>
      <c r="AT507" s="181"/>
      <c r="AU507" s="21"/>
      <c r="AV507" s="181"/>
      <c r="AW507" s="21"/>
      <c r="AX507" s="21"/>
      <c r="AY507" s="21"/>
      <c r="AZ507" s="21"/>
      <c r="BA507" s="21"/>
      <c r="BB507" s="20"/>
      <c r="BC507" s="23"/>
      <c r="BD507" s="201"/>
      <c r="BE507" s="63"/>
      <c r="BF507" s="29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408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1"/>
      <c r="AM508" s="21"/>
      <c r="AN508" s="21"/>
      <c r="AO508" s="21"/>
      <c r="AP508" s="21"/>
      <c r="AQ508" s="21"/>
      <c r="AR508" s="21"/>
      <c r="AS508" s="21"/>
      <c r="AT508" s="181"/>
      <c r="AU508" s="21"/>
      <c r="AV508" s="181"/>
      <c r="AW508" s="21"/>
      <c r="AX508" s="21"/>
      <c r="AY508" s="21"/>
      <c r="AZ508" s="21"/>
      <c r="BA508" s="21"/>
      <c r="BB508" s="20"/>
      <c r="BC508" s="23"/>
      <c r="BD508" s="201"/>
      <c r="BE508" s="20"/>
      <c r="BF508" s="20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46.2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181"/>
      <c r="AM509" s="21"/>
      <c r="AN509" s="21"/>
      <c r="AO509" s="21"/>
      <c r="AP509" s="21"/>
      <c r="AQ509" s="21"/>
      <c r="AR509" s="21"/>
      <c r="AS509" s="21"/>
      <c r="AT509" s="181"/>
      <c r="AU509" s="21"/>
      <c r="AV509" s="181"/>
      <c r="AW509" s="21"/>
      <c r="AX509" s="21"/>
      <c r="AY509" s="21"/>
      <c r="AZ509" s="21"/>
      <c r="BA509" s="21"/>
      <c r="BB509" s="20"/>
      <c r="BC509" s="23"/>
      <c r="BD509" s="201"/>
      <c r="BE509" s="63"/>
      <c r="BF509" s="29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408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181"/>
      <c r="AM510" s="21"/>
      <c r="AN510" s="21"/>
      <c r="AO510" s="21"/>
      <c r="AP510" s="21"/>
      <c r="AQ510" s="21"/>
      <c r="AR510" s="21"/>
      <c r="AS510" s="21"/>
      <c r="AT510" s="181"/>
      <c r="AU510" s="21"/>
      <c r="AV510" s="181"/>
      <c r="AW510" s="21"/>
      <c r="AX510" s="21"/>
      <c r="AY510" s="21"/>
      <c r="AZ510" s="21"/>
      <c r="BA510" s="21"/>
      <c r="BB510" s="20"/>
      <c r="BC510" s="23"/>
      <c r="BD510" s="201"/>
      <c r="BE510" s="20"/>
      <c r="BF510" s="20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156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181"/>
      <c r="AM511" s="21"/>
      <c r="AN511" s="21"/>
      <c r="AO511" s="21"/>
      <c r="AP511" s="21"/>
      <c r="AQ511" s="21"/>
      <c r="AR511" s="21"/>
      <c r="AS511" s="21"/>
      <c r="AT511" s="181"/>
      <c r="AU511" s="21"/>
      <c r="AV511" s="181"/>
      <c r="AW511" s="21"/>
      <c r="AX511" s="21"/>
      <c r="AY511" s="21"/>
      <c r="AZ511" s="21"/>
      <c r="BA511" s="21"/>
      <c r="BB511" s="20"/>
      <c r="BC511" s="23"/>
      <c r="BD511" s="201"/>
      <c r="BE511" s="63"/>
      <c r="BF511" s="29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132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9"/>
      <c r="P512" s="29"/>
      <c r="Q512" s="29"/>
      <c r="R512" s="29"/>
      <c r="S512" s="29"/>
      <c r="T512" s="29"/>
      <c r="U512" s="29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181"/>
      <c r="AM512" s="21"/>
      <c r="AN512" s="21"/>
      <c r="AO512" s="21"/>
      <c r="AP512" s="21"/>
      <c r="AQ512" s="21"/>
      <c r="AR512" s="21"/>
      <c r="AS512" s="21"/>
      <c r="AT512" s="181"/>
      <c r="AU512" s="21"/>
      <c r="AV512" s="181"/>
      <c r="AW512" s="21"/>
      <c r="AX512" s="21"/>
      <c r="AY512" s="21"/>
      <c r="AZ512" s="21"/>
      <c r="BA512" s="21"/>
      <c r="BB512" s="20"/>
      <c r="BC512" s="23"/>
      <c r="BD512" s="201"/>
      <c r="BE512" s="29"/>
      <c r="BF512" s="29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32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181"/>
      <c r="AM513" s="21"/>
      <c r="AN513" s="21"/>
      <c r="AO513" s="21"/>
      <c r="AP513" s="21"/>
      <c r="AQ513" s="21"/>
      <c r="AR513" s="21"/>
      <c r="AS513" s="21"/>
      <c r="AT513" s="181"/>
      <c r="AU513" s="21"/>
      <c r="AV513" s="181"/>
      <c r="AW513" s="21"/>
      <c r="AX513" s="21"/>
      <c r="AY513" s="21"/>
      <c r="AZ513" s="21"/>
      <c r="BA513" s="21"/>
      <c r="BB513" s="20"/>
      <c r="BC513" s="23"/>
      <c r="BD513" s="201"/>
      <c r="BE513" s="63"/>
      <c r="BF513" s="29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246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3"/>
      <c r="P514" s="20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181"/>
      <c r="AM514" s="21"/>
      <c r="AN514" s="21"/>
      <c r="AO514" s="21"/>
      <c r="AP514" s="21"/>
      <c r="AQ514" s="21"/>
      <c r="AR514" s="21"/>
      <c r="AS514" s="21"/>
      <c r="AT514" s="181"/>
      <c r="AU514" s="21"/>
      <c r="AV514" s="181"/>
      <c r="AW514" s="21"/>
      <c r="AX514" s="21"/>
      <c r="AY514" s="21"/>
      <c r="AZ514" s="21"/>
      <c r="BA514" s="21"/>
      <c r="BB514" s="20"/>
      <c r="BC514" s="23"/>
      <c r="BD514" s="201"/>
      <c r="BE514" s="23"/>
      <c r="BF514" s="23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184.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3"/>
      <c r="Q515" s="23"/>
      <c r="R515" s="23"/>
      <c r="S515" s="23"/>
      <c r="T515" s="23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181"/>
      <c r="AM515" s="21"/>
      <c r="AN515" s="21"/>
      <c r="AO515" s="21"/>
      <c r="AP515" s="21"/>
      <c r="AQ515" s="21"/>
      <c r="AR515" s="21"/>
      <c r="AS515" s="21"/>
      <c r="AT515" s="181"/>
      <c r="AU515" s="21"/>
      <c r="AV515" s="181"/>
      <c r="AW515" s="21"/>
      <c r="AX515" s="21"/>
      <c r="AY515" s="21"/>
      <c r="AZ515" s="21"/>
      <c r="BA515" s="21"/>
      <c r="BB515" s="20"/>
      <c r="BC515" s="23"/>
      <c r="BD515" s="184"/>
      <c r="BE515" s="185"/>
      <c r="BF515" s="29"/>
      <c r="BG515" s="21"/>
      <c r="BH515" s="21"/>
      <c r="BI515" s="21"/>
      <c r="BJ515" s="21"/>
      <c r="BK515" s="21"/>
      <c r="BL515" s="21"/>
      <c r="BM515" s="21"/>
      <c r="BN515" s="196"/>
      <c r="BO515" s="24"/>
      <c r="BP515" s="21"/>
      <c r="BQ515" s="21"/>
      <c r="BR515" s="23"/>
      <c r="BS515" s="23"/>
      <c r="BT515" s="24"/>
      <c r="BU515" s="25"/>
    </row>
    <row r="516" spans="1:73" s="22" customFormat="1" ht="184.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1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181"/>
      <c r="AM516" s="21"/>
      <c r="AN516" s="21"/>
      <c r="AO516" s="21"/>
      <c r="AP516" s="21"/>
      <c r="AQ516" s="21"/>
      <c r="AR516" s="21"/>
      <c r="AS516" s="21"/>
      <c r="AT516" s="181"/>
      <c r="AU516" s="21"/>
      <c r="AV516" s="181"/>
      <c r="AW516" s="21"/>
      <c r="AX516" s="21"/>
      <c r="AY516" s="21"/>
      <c r="AZ516" s="21"/>
      <c r="BA516" s="21"/>
      <c r="BB516" s="20"/>
      <c r="BC516" s="23"/>
      <c r="BD516" s="184"/>
      <c r="BE516" s="185"/>
      <c r="BF516" s="29"/>
      <c r="BG516" s="21"/>
      <c r="BH516" s="21"/>
      <c r="BI516" s="21"/>
      <c r="BJ516" s="21"/>
      <c r="BK516" s="21"/>
      <c r="BL516" s="21"/>
      <c r="BM516" s="21"/>
      <c r="BN516" s="196"/>
      <c r="BO516" s="24"/>
      <c r="BP516" s="21"/>
      <c r="BQ516" s="21"/>
      <c r="BR516" s="23"/>
      <c r="BS516" s="23"/>
      <c r="BT516" s="24"/>
      <c r="BU516" s="25"/>
    </row>
    <row r="517" spans="1:73" s="22" customFormat="1" ht="184.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181"/>
      <c r="AM517" s="21"/>
      <c r="AN517" s="21"/>
      <c r="AO517" s="21"/>
      <c r="AP517" s="21"/>
      <c r="AQ517" s="21"/>
      <c r="AR517" s="21"/>
      <c r="AS517" s="21"/>
      <c r="AT517" s="181"/>
      <c r="AU517" s="21"/>
      <c r="AV517" s="181"/>
      <c r="AW517" s="21"/>
      <c r="AX517" s="21"/>
      <c r="AY517" s="21"/>
      <c r="AZ517" s="21"/>
      <c r="BA517" s="21"/>
      <c r="BB517" s="20"/>
      <c r="BC517" s="23"/>
      <c r="BD517" s="201"/>
      <c r="BE517" s="20"/>
      <c r="BF517" s="20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184.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181"/>
      <c r="AM518" s="21"/>
      <c r="AN518" s="21"/>
      <c r="AO518" s="21"/>
      <c r="AP518" s="21"/>
      <c r="AQ518" s="21"/>
      <c r="AR518" s="21"/>
      <c r="AS518" s="21"/>
      <c r="AT518" s="181"/>
      <c r="AU518" s="21"/>
      <c r="AV518" s="181"/>
      <c r="AW518" s="21"/>
      <c r="AX518" s="21"/>
      <c r="AY518" s="21"/>
      <c r="AZ518" s="21"/>
      <c r="BA518" s="21"/>
      <c r="BB518" s="20"/>
      <c r="BC518" s="23"/>
      <c r="BD518" s="184"/>
      <c r="BE518" s="185"/>
      <c r="BF518" s="20"/>
      <c r="BG518" s="21"/>
      <c r="BH518" s="21"/>
      <c r="BI518" s="21"/>
      <c r="BJ518" s="21"/>
      <c r="BK518" s="21"/>
      <c r="BL518" s="21"/>
      <c r="BM518" s="21"/>
      <c r="BN518" s="196"/>
      <c r="BO518" s="24"/>
      <c r="BP518" s="21"/>
      <c r="BQ518" s="21"/>
      <c r="BR518" s="23"/>
      <c r="BS518" s="23"/>
      <c r="BT518" s="24"/>
      <c r="BU518" s="25"/>
    </row>
    <row r="519" spans="1:73" s="22" customFormat="1" ht="189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63"/>
      <c r="P519" s="63"/>
      <c r="Q519" s="63"/>
      <c r="R519" s="63"/>
      <c r="S519" s="63"/>
      <c r="T519" s="63"/>
      <c r="U519" s="6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181"/>
      <c r="AM519" s="21"/>
      <c r="AN519" s="21"/>
      <c r="AO519" s="21"/>
      <c r="AP519" s="21"/>
      <c r="AQ519" s="21"/>
      <c r="AR519" s="21"/>
      <c r="AS519" s="21"/>
      <c r="AT519" s="181"/>
      <c r="AU519" s="21"/>
      <c r="AV519" s="181"/>
      <c r="AW519" s="21"/>
      <c r="AX519" s="21"/>
      <c r="AY519" s="21"/>
      <c r="AZ519" s="21"/>
      <c r="BA519" s="21"/>
      <c r="BB519" s="20"/>
      <c r="BC519" s="23"/>
      <c r="BD519" s="184"/>
      <c r="BE519" s="185"/>
      <c r="BF519" s="20"/>
      <c r="BG519" s="21"/>
      <c r="BH519" s="21"/>
      <c r="BI519" s="21"/>
      <c r="BJ519" s="21"/>
      <c r="BK519" s="21"/>
      <c r="BL519" s="21"/>
      <c r="BM519" s="21"/>
      <c r="BN519" s="196"/>
      <c r="BO519" s="24"/>
      <c r="BP519" s="21"/>
      <c r="BQ519" s="21"/>
      <c r="BR519" s="23"/>
      <c r="BS519" s="23"/>
      <c r="BT519" s="24"/>
      <c r="BU519" s="25"/>
    </row>
    <row r="520" spans="1:73" s="22" customFormat="1" ht="184.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181"/>
      <c r="AM520" s="21"/>
      <c r="AN520" s="21"/>
      <c r="AO520" s="21"/>
      <c r="AP520" s="21"/>
      <c r="AQ520" s="21"/>
      <c r="AR520" s="21"/>
      <c r="AS520" s="21"/>
      <c r="AT520" s="181"/>
      <c r="AU520" s="21"/>
      <c r="AV520" s="181"/>
      <c r="AW520" s="21"/>
      <c r="AX520" s="21"/>
      <c r="AY520" s="21"/>
      <c r="AZ520" s="21"/>
      <c r="BA520" s="21"/>
      <c r="BB520" s="20"/>
      <c r="BC520" s="23"/>
      <c r="BD520" s="201"/>
      <c r="BE520" s="20"/>
      <c r="BF520" s="20"/>
      <c r="BG520" s="21"/>
      <c r="BH520" s="21"/>
      <c r="BI520" s="21"/>
      <c r="BJ520" s="20"/>
      <c r="BK520" s="23"/>
      <c r="BL520" s="23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184.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181"/>
      <c r="AM521" s="21"/>
      <c r="AN521" s="21"/>
      <c r="AO521" s="21"/>
      <c r="AP521" s="21"/>
      <c r="AQ521" s="21"/>
      <c r="AR521" s="21"/>
      <c r="AS521" s="21"/>
      <c r="AT521" s="181"/>
      <c r="AU521" s="21"/>
      <c r="AV521" s="181"/>
      <c r="AW521" s="21"/>
      <c r="AX521" s="21"/>
      <c r="AY521" s="21"/>
      <c r="AZ521" s="21"/>
      <c r="BA521" s="21"/>
      <c r="BB521" s="20"/>
      <c r="BC521" s="23"/>
      <c r="BD521" s="186"/>
      <c r="BE521" s="185"/>
      <c r="BF521" s="20"/>
      <c r="BG521" s="21"/>
      <c r="BH521" s="21"/>
      <c r="BI521" s="21"/>
      <c r="BJ521" s="20"/>
      <c r="BK521" s="23"/>
      <c r="BL521" s="23"/>
      <c r="BM521" s="21"/>
      <c r="BN521" s="196"/>
      <c r="BO521" s="24"/>
      <c r="BP521" s="21"/>
      <c r="BQ521" s="21"/>
      <c r="BR521" s="23"/>
      <c r="BS521" s="23"/>
      <c r="BT521" s="24"/>
      <c r="BU521" s="25"/>
    </row>
    <row r="522" spans="1:73" s="22" customFormat="1" ht="184.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9"/>
      <c r="P522" s="29"/>
      <c r="Q522" s="29"/>
      <c r="R522" s="29"/>
      <c r="S522" s="29"/>
      <c r="T522" s="29"/>
      <c r="U522" s="29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181"/>
      <c r="AM522" s="21"/>
      <c r="AN522" s="21"/>
      <c r="AO522" s="21"/>
      <c r="AP522" s="21"/>
      <c r="AQ522" s="21"/>
      <c r="AR522" s="21"/>
      <c r="AS522" s="21"/>
      <c r="AT522" s="181"/>
      <c r="AU522" s="21"/>
      <c r="AV522" s="181"/>
      <c r="AW522" s="21"/>
      <c r="AX522" s="21"/>
      <c r="AY522" s="21"/>
      <c r="AZ522" s="21"/>
      <c r="BA522" s="21"/>
      <c r="BB522" s="20"/>
      <c r="BC522" s="23"/>
      <c r="BD522" s="201"/>
      <c r="BE522" s="29"/>
      <c r="BF522" s="29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184.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9"/>
      <c r="P523" s="29"/>
      <c r="Q523" s="29"/>
      <c r="R523" s="29"/>
      <c r="S523" s="29"/>
      <c r="T523" s="29"/>
      <c r="U523" s="29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181"/>
      <c r="AM523" s="21"/>
      <c r="AN523" s="21"/>
      <c r="AO523" s="21"/>
      <c r="AP523" s="21"/>
      <c r="AQ523" s="21"/>
      <c r="AR523" s="21"/>
      <c r="AS523" s="21"/>
      <c r="AT523" s="181"/>
      <c r="AU523" s="21"/>
      <c r="AV523" s="181"/>
      <c r="AW523" s="21"/>
      <c r="AX523" s="21"/>
      <c r="AY523" s="21"/>
      <c r="AZ523" s="21"/>
      <c r="BA523" s="21"/>
      <c r="BB523" s="20"/>
      <c r="BC523" s="23"/>
      <c r="BD523" s="201"/>
      <c r="BE523" s="23"/>
      <c r="BF523" s="20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184.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9"/>
      <c r="P524" s="29"/>
      <c r="Q524" s="29"/>
      <c r="R524" s="29"/>
      <c r="S524" s="29"/>
      <c r="T524" s="29"/>
      <c r="U524" s="29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181"/>
      <c r="AM524" s="21"/>
      <c r="AN524" s="21"/>
      <c r="AO524" s="21"/>
      <c r="AP524" s="21"/>
      <c r="AQ524" s="21"/>
      <c r="AR524" s="21"/>
      <c r="AS524" s="21"/>
      <c r="AT524" s="181"/>
      <c r="AU524" s="21"/>
      <c r="AV524" s="181"/>
      <c r="AW524" s="21"/>
      <c r="AX524" s="21"/>
      <c r="AY524" s="21"/>
      <c r="AZ524" s="21"/>
      <c r="BA524" s="21"/>
      <c r="BB524" s="20"/>
      <c r="BC524" s="23"/>
      <c r="BD524" s="201"/>
      <c r="BE524" s="29"/>
      <c r="BF524" s="29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184.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9"/>
      <c r="P525" s="29"/>
      <c r="Q525" s="29"/>
      <c r="R525" s="29"/>
      <c r="S525" s="29"/>
      <c r="T525" s="29"/>
      <c r="U525" s="29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181"/>
      <c r="AM525" s="21"/>
      <c r="AN525" s="21"/>
      <c r="AO525" s="21"/>
      <c r="AP525" s="21"/>
      <c r="AQ525" s="21"/>
      <c r="AR525" s="21"/>
      <c r="AS525" s="21"/>
      <c r="AT525" s="181"/>
      <c r="AU525" s="21"/>
      <c r="AV525" s="181"/>
      <c r="AW525" s="21"/>
      <c r="AX525" s="21"/>
      <c r="AY525" s="21"/>
      <c r="AZ525" s="21"/>
      <c r="BA525" s="21"/>
      <c r="BB525" s="20"/>
      <c r="BC525" s="23"/>
      <c r="BD525" s="201"/>
      <c r="BE525" s="23"/>
      <c r="BF525" s="20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212.2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3"/>
      <c r="P526" s="23"/>
      <c r="Q526" s="23"/>
      <c r="R526" s="23"/>
      <c r="S526" s="23"/>
      <c r="T526" s="23"/>
      <c r="U526" s="2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01"/>
      <c r="BE526" s="23"/>
      <c r="BF526" s="23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409.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3"/>
      <c r="P527" s="20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01"/>
      <c r="BE527" s="23"/>
      <c r="BF527" s="23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186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1"/>
      <c r="O528" s="28"/>
      <c r="P528" s="18"/>
      <c r="Q528" s="28"/>
      <c r="R528" s="28"/>
      <c r="S528" s="28"/>
      <c r="T528" s="28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8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222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01"/>
      <c r="BE529" s="23"/>
      <c r="BF529" s="23"/>
      <c r="BG529" s="21"/>
      <c r="BH529" s="21"/>
      <c r="BI529" s="21"/>
      <c r="BJ529" s="21"/>
      <c r="BK529" s="21"/>
      <c r="BL529" s="20"/>
      <c r="BM529" s="23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222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0"/>
      <c r="P530" s="20"/>
      <c r="Q530" s="23"/>
      <c r="R530" s="23"/>
      <c r="S530" s="23"/>
      <c r="T530" s="23"/>
      <c r="U530" s="23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18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222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0"/>
      <c r="P531" s="20"/>
      <c r="Q531" s="23"/>
      <c r="R531" s="23"/>
      <c r="S531" s="23"/>
      <c r="T531" s="23"/>
      <c r="U531" s="23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257.2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3"/>
      <c r="P532" s="20"/>
      <c r="Q532" s="23"/>
      <c r="R532" s="23"/>
      <c r="S532" s="23"/>
      <c r="T532" s="23"/>
      <c r="U532" s="23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01"/>
      <c r="BE532" s="23"/>
      <c r="BF532" s="23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182.2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1"/>
      <c r="O533" s="28"/>
      <c r="P533" s="18"/>
      <c r="Q533" s="28"/>
      <c r="R533" s="28"/>
      <c r="S533" s="28"/>
      <c r="T533" s="28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229.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8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409.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3"/>
      <c r="P535" s="20"/>
      <c r="Q535" s="23"/>
      <c r="R535" s="23"/>
      <c r="S535" s="23"/>
      <c r="T535" s="23"/>
      <c r="U535" s="23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0"/>
      <c r="AI535" s="23"/>
      <c r="AJ535" s="23"/>
      <c r="AK535" s="23"/>
      <c r="AL535" s="201"/>
      <c r="AM535" s="23"/>
      <c r="AN535" s="23"/>
      <c r="AO535" s="21"/>
      <c r="AP535" s="21"/>
      <c r="AQ535" s="21"/>
      <c r="AR535" s="21"/>
      <c r="AS535" s="21"/>
      <c r="AT535" s="201"/>
      <c r="AU535" s="23"/>
      <c r="AV535" s="201"/>
      <c r="AW535" s="23"/>
      <c r="AX535" s="21"/>
      <c r="AY535" s="21"/>
      <c r="AZ535" s="21"/>
      <c r="BA535" s="21"/>
      <c r="BB535" s="20"/>
      <c r="BC535" s="23"/>
      <c r="BD535" s="201"/>
      <c r="BE535" s="23"/>
      <c r="BF535" s="23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141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8"/>
      <c r="P536" s="18"/>
      <c r="Q536" s="28"/>
      <c r="R536" s="28"/>
      <c r="S536" s="28"/>
      <c r="T536" s="28"/>
      <c r="U536" s="28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0"/>
      <c r="AK536" s="23"/>
      <c r="AL536" s="23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0"/>
      <c r="BC536" s="23"/>
      <c r="BD536" s="201"/>
      <c r="BE536" s="23"/>
      <c r="BF536" s="23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141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1"/>
      <c r="O537" s="28"/>
      <c r="P537" s="18"/>
      <c r="Q537" s="28"/>
      <c r="R537" s="28"/>
      <c r="S537" s="28"/>
      <c r="T537" s="28"/>
      <c r="U537" s="28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0"/>
      <c r="AK537" s="23"/>
      <c r="AL537" s="23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0"/>
      <c r="BC537" s="23"/>
      <c r="BD537" s="201"/>
      <c r="BE537" s="23"/>
      <c r="BF537" s="23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141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1"/>
      <c r="O538" s="23"/>
      <c r="P538" s="23"/>
      <c r="Q538" s="23"/>
      <c r="R538" s="23"/>
      <c r="S538" s="23"/>
      <c r="T538" s="23"/>
      <c r="U538" s="28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0"/>
      <c r="AK538" s="23"/>
      <c r="AL538" s="23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0"/>
      <c r="BC538" s="23"/>
      <c r="BD538" s="201"/>
      <c r="BE538" s="23"/>
      <c r="BF538" s="23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141.7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1"/>
      <c r="O539" s="28"/>
      <c r="P539" s="18"/>
      <c r="Q539" s="28"/>
      <c r="R539" s="28"/>
      <c r="S539" s="28"/>
      <c r="T539" s="28"/>
      <c r="U539" s="28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0"/>
      <c r="AK539" s="23"/>
      <c r="AL539" s="23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0"/>
      <c r="BC539" s="23"/>
      <c r="BD539" s="201"/>
      <c r="BE539" s="23"/>
      <c r="BF539" s="23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3"/>
      <c r="BS539" s="23"/>
      <c r="BT539" s="24"/>
      <c r="BU539" s="25"/>
    </row>
    <row r="540" spans="1:73" s="22" customFormat="1" ht="141.7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1"/>
      <c r="O540" s="28"/>
      <c r="P540" s="18"/>
      <c r="Q540" s="28"/>
      <c r="R540" s="28"/>
      <c r="S540" s="28"/>
      <c r="T540" s="28"/>
      <c r="U540" s="28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0"/>
      <c r="AK540" s="23"/>
      <c r="AL540" s="23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0"/>
      <c r="BC540" s="23"/>
      <c r="BD540" s="201"/>
      <c r="BE540" s="23"/>
      <c r="BF540" s="23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201.7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3"/>
      <c r="P541" s="20"/>
      <c r="Q541" s="23"/>
      <c r="R541" s="23"/>
      <c r="S541" s="23"/>
      <c r="T541" s="23"/>
      <c r="U541" s="23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01"/>
      <c r="BE541" s="23"/>
      <c r="BF541" s="23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201.7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1"/>
      <c r="O542" s="28"/>
      <c r="P542" s="18"/>
      <c r="Q542" s="28"/>
      <c r="R542" s="28"/>
      <c r="S542" s="28"/>
      <c r="T542" s="28"/>
      <c r="U542" s="28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181"/>
      <c r="BE542" s="21"/>
      <c r="BF542" s="21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201.7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3"/>
      <c r="P543" s="20"/>
      <c r="Q543" s="23"/>
      <c r="R543" s="23"/>
      <c r="S543" s="23"/>
      <c r="T543" s="23"/>
      <c r="U543" s="23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01"/>
      <c r="BE543" s="23"/>
      <c r="BF543" s="23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3"/>
      <c r="BS543" s="23"/>
      <c r="BT543" s="24"/>
      <c r="BU543" s="25"/>
    </row>
    <row r="544" spans="1:73" s="22" customFormat="1" ht="201.7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1"/>
      <c r="O544" s="28"/>
      <c r="P544" s="18"/>
      <c r="Q544" s="28"/>
      <c r="R544" s="28"/>
      <c r="S544" s="28"/>
      <c r="T544" s="28"/>
      <c r="U544" s="28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1"/>
      <c r="BE544" s="21"/>
      <c r="BF544" s="21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3"/>
      <c r="BS544" s="23"/>
      <c r="BT544" s="24"/>
      <c r="BU544" s="25"/>
    </row>
    <row r="545" spans="1:73" s="22" customFormat="1" ht="409.6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3"/>
      <c r="P545" s="20"/>
      <c r="Q545" s="20"/>
      <c r="R545" s="20"/>
      <c r="S545" s="20"/>
      <c r="T545" s="20"/>
      <c r="U545" s="23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181"/>
      <c r="BE545" s="21"/>
      <c r="BF545" s="21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3" s="22" customFormat="1" ht="201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3"/>
      <c r="P546" s="20"/>
      <c r="Q546" s="20"/>
      <c r="R546" s="20"/>
      <c r="S546" s="20"/>
      <c r="T546" s="20"/>
      <c r="U546" s="23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181"/>
      <c r="BE546" s="21"/>
      <c r="BF546" s="21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3" s="22" customFormat="1" ht="201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3"/>
      <c r="P547" s="20"/>
      <c r="Q547" s="23"/>
      <c r="R547" s="23"/>
      <c r="S547" s="23"/>
      <c r="T547" s="23"/>
      <c r="U547" s="23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0"/>
      <c r="AK547" s="23"/>
      <c r="AL547" s="23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0"/>
      <c r="BC547" s="23"/>
      <c r="BD547" s="201"/>
      <c r="BE547" s="23"/>
      <c r="BF547" s="23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3" s="22" customFormat="1" ht="201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3"/>
      <c r="P548" s="20"/>
      <c r="Q548" s="28"/>
      <c r="R548" s="28"/>
      <c r="S548" s="28"/>
      <c r="T548" s="28"/>
      <c r="U548" s="28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181"/>
      <c r="BE548" s="21"/>
      <c r="BF548" s="21"/>
      <c r="BG548" s="21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3"/>
      <c r="BS548" s="23"/>
      <c r="BT548" s="24"/>
      <c r="BU548" s="25"/>
    </row>
    <row r="549" spans="1:73" s="22" customFormat="1" ht="201.7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3"/>
      <c r="P549" s="20"/>
      <c r="Q549" s="20"/>
      <c r="R549" s="20"/>
      <c r="S549" s="20"/>
      <c r="T549" s="20"/>
      <c r="U549" s="23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18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3"/>
      <c r="BS549" s="23"/>
      <c r="BT549" s="24"/>
      <c r="BU549" s="25"/>
    </row>
    <row r="550" spans="1:73" s="22" customFormat="1" ht="201.7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1"/>
      <c r="O550" s="28"/>
      <c r="P550" s="18"/>
      <c r="Q550" s="28"/>
      <c r="R550" s="28"/>
      <c r="S550" s="28"/>
      <c r="T550" s="28"/>
      <c r="U550" s="28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181"/>
      <c r="BE550" s="21"/>
      <c r="BF550" s="21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3"/>
      <c r="BS550" s="23"/>
      <c r="BT550" s="24"/>
      <c r="BU550" s="25"/>
    </row>
    <row r="551" spans="1:73" s="22" customFormat="1" ht="259.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9"/>
      <c r="P551" s="29"/>
      <c r="Q551" s="29"/>
      <c r="R551" s="29"/>
      <c r="S551" s="29"/>
      <c r="T551" s="29"/>
      <c r="U551" s="29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01"/>
      <c r="BE551" s="29"/>
      <c r="BF551" s="29"/>
      <c r="BG551" s="21"/>
      <c r="BH551" s="21"/>
      <c r="BI551" s="21"/>
      <c r="BJ551" s="20"/>
      <c r="BK551" s="63"/>
      <c r="BL551" s="29"/>
      <c r="BM551" s="21"/>
      <c r="BN551" s="196"/>
      <c r="BO551" s="24"/>
      <c r="BP551" s="21"/>
      <c r="BQ551" s="21"/>
      <c r="BR551" s="23"/>
      <c r="BS551" s="23"/>
      <c r="BT551" s="24"/>
      <c r="BU551" s="25"/>
    </row>
    <row r="552" spans="1:73" s="22" customFormat="1" ht="244.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0"/>
      <c r="P552" s="20"/>
      <c r="Q552" s="29"/>
      <c r="R552" s="29"/>
      <c r="S552" s="29"/>
      <c r="T552" s="29"/>
      <c r="U552" s="29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01"/>
      <c r="BE552" s="187"/>
      <c r="BF552" s="29"/>
      <c r="BG552" s="21"/>
      <c r="BH552" s="21"/>
      <c r="BI552" s="21"/>
      <c r="BJ552" s="20"/>
      <c r="BK552" s="63"/>
      <c r="BL552" s="29"/>
      <c r="BM552" s="21"/>
      <c r="BN552" s="196"/>
      <c r="BO552" s="24"/>
      <c r="BP552" s="21"/>
      <c r="BQ552" s="21"/>
      <c r="BR552" s="23"/>
      <c r="BS552" s="23"/>
      <c r="BT552" s="24"/>
      <c r="BU552" s="25"/>
    </row>
    <row r="553" spans="1:73" s="22" customFormat="1" ht="219.7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63"/>
      <c r="P553" s="63"/>
      <c r="Q553" s="63"/>
      <c r="R553" s="63"/>
      <c r="S553" s="63"/>
      <c r="T553" s="63"/>
      <c r="U553" s="63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186"/>
      <c r="BE553" s="188"/>
      <c r="BF553" s="189"/>
      <c r="BG553" s="21"/>
      <c r="BH553" s="21"/>
      <c r="BI553" s="21"/>
      <c r="BJ553" s="21"/>
      <c r="BK553" s="21"/>
      <c r="BL553" s="21"/>
      <c r="BM553" s="21"/>
      <c r="BN553" s="196"/>
      <c r="BO553" s="24"/>
      <c r="BP553" s="21"/>
      <c r="BQ553" s="21"/>
      <c r="BR553" s="23"/>
      <c r="BS553" s="23"/>
      <c r="BT553" s="24"/>
      <c r="BU553" s="25"/>
    </row>
    <row r="554" spans="1:73" s="22" customFormat="1" ht="219.7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"/>
      <c r="O554" s="29"/>
      <c r="P554" s="29"/>
      <c r="Q554" s="29"/>
      <c r="R554" s="29"/>
      <c r="S554" s="29"/>
      <c r="T554" s="29"/>
      <c r="U554" s="29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01"/>
      <c r="BE554" s="29"/>
      <c r="BF554" s="29"/>
      <c r="BG554" s="21"/>
      <c r="BH554" s="21"/>
      <c r="BI554" s="21"/>
      <c r="BJ554" s="21"/>
      <c r="BK554" s="21"/>
      <c r="BL554" s="21"/>
      <c r="BM554" s="21"/>
      <c r="BN554" s="196"/>
      <c r="BO554" s="24"/>
      <c r="BP554" s="21"/>
      <c r="BQ554" s="21"/>
      <c r="BR554" s="23"/>
      <c r="BS554" s="23"/>
      <c r="BT554" s="24"/>
      <c r="BU554" s="25"/>
    </row>
    <row r="555" spans="1:73" s="22" customFormat="1" ht="219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29"/>
      <c r="P555" s="29"/>
      <c r="Q555" s="29"/>
      <c r="R555" s="29"/>
      <c r="S555" s="29"/>
      <c r="T555" s="29"/>
      <c r="U555" s="29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186"/>
      <c r="BE555" s="188"/>
      <c r="BF555" s="189"/>
      <c r="BG555" s="21"/>
      <c r="BH555" s="21"/>
      <c r="BI555" s="21"/>
      <c r="BJ555" s="21"/>
      <c r="BK555" s="21"/>
      <c r="BL555" s="21"/>
      <c r="BM555" s="21"/>
      <c r="BN555" s="196"/>
      <c r="BO555" s="24"/>
      <c r="BP555" s="21"/>
      <c r="BQ555" s="21"/>
      <c r="BR555" s="23"/>
      <c r="BS555" s="23"/>
      <c r="BT555" s="24"/>
      <c r="BU555" s="25"/>
    </row>
    <row r="556" spans="1:73" s="22" customFormat="1" ht="409.6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9"/>
      <c r="P556" s="29"/>
      <c r="Q556" s="29"/>
      <c r="R556" s="29"/>
      <c r="S556" s="29"/>
      <c r="T556" s="29"/>
      <c r="U556" s="29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01"/>
      <c r="BE556" s="29"/>
      <c r="BF556" s="20"/>
      <c r="BG556" s="21"/>
      <c r="BH556" s="21"/>
      <c r="BI556" s="21"/>
      <c r="BJ556" s="21"/>
      <c r="BK556" s="21"/>
      <c r="BL556" s="21"/>
      <c r="BM556" s="21"/>
      <c r="BN556" s="196"/>
      <c r="BO556" s="24"/>
      <c r="BP556" s="21"/>
      <c r="BQ556" s="21"/>
      <c r="BR556" s="23"/>
      <c r="BS556" s="23"/>
      <c r="BT556" s="24"/>
      <c r="BU556" s="25"/>
    </row>
    <row r="557" spans="1:73" s="22" customFormat="1" ht="409.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9"/>
      <c r="P557" s="29"/>
      <c r="Q557" s="29"/>
      <c r="R557" s="29"/>
      <c r="S557" s="29"/>
      <c r="T557" s="29"/>
      <c r="U557" s="29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0"/>
      <c r="AI557" s="29"/>
      <c r="AJ557" s="29"/>
      <c r="AK557" s="21"/>
      <c r="AL557" s="201"/>
      <c r="AM557" s="29"/>
      <c r="AN557" s="29"/>
      <c r="AO557" s="21"/>
      <c r="AP557" s="21"/>
      <c r="AQ557" s="21"/>
      <c r="AR557" s="21"/>
      <c r="AS557" s="21"/>
      <c r="AT557" s="201"/>
      <c r="AU557" s="29"/>
      <c r="AV557" s="201"/>
      <c r="AW557" s="29"/>
      <c r="AX557" s="21"/>
      <c r="AY557" s="21"/>
      <c r="AZ557" s="21"/>
      <c r="BA557" s="21"/>
      <c r="BB557" s="21"/>
      <c r="BC557" s="21"/>
      <c r="BD557" s="201"/>
      <c r="BE557" s="29"/>
      <c r="BF557" s="29"/>
      <c r="BG557" s="21"/>
      <c r="BH557" s="21"/>
      <c r="BI557" s="21"/>
      <c r="BJ557" s="21"/>
      <c r="BK557" s="21"/>
      <c r="BL557" s="21"/>
      <c r="BM557" s="21"/>
      <c r="BN557" s="196"/>
      <c r="BO557" s="24"/>
      <c r="BP557" s="21"/>
      <c r="BQ557" s="21"/>
      <c r="BR557" s="23"/>
      <c r="BS557" s="23"/>
      <c r="BT557" s="24"/>
      <c r="BU557" s="25"/>
    </row>
    <row r="558" spans="1:73" s="22" customFormat="1" ht="137.2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"/>
      <c r="O558" s="29"/>
      <c r="P558" s="29"/>
      <c r="Q558" s="29"/>
      <c r="R558" s="29"/>
      <c r="S558" s="29"/>
      <c r="T558" s="29"/>
      <c r="U558" s="29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186"/>
      <c r="BE558" s="188"/>
      <c r="BF558" s="189"/>
      <c r="BG558" s="21"/>
      <c r="BH558" s="21"/>
      <c r="BI558" s="21"/>
      <c r="BJ558" s="21"/>
      <c r="BK558" s="21"/>
      <c r="BL558" s="21"/>
      <c r="BM558" s="21"/>
      <c r="BN558" s="196"/>
      <c r="BO558" s="24"/>
      <c r="BP558" s="21"/>
      <c r="BQ558" s="21"/>
      <c r="BR558" s="23"/>
      <c r="BS558" s="23"/>
      <c r="BT558" s="24"/>
      <c r="BU558" s="25"/>
    </row>
    <row r="559" spans="1:73" s="22" customFormat="1" ht="137.2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"/>
      <c r="O559" s="29"/>
      <c r="P559" s="29"/>
      <c r="Q559" s="29"/>
      <c r="R559" s="29"/>
      <c r="S559" s="29"/>
      <c r="T559" s="29"/>
      <c r="U559" s="29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186"/>
      <c r="BE559" s="188"/>
      <c r="BF559" s="189"/>
      <c r="BG559" s="21"/>
      <c r="BH559" s="21"/>
      <c r="BI559" s="21"/>
      <c r="BJ559" s="21"/>
      <c r="BK559" s="21"/>
      <c r="BL559" s="21"/>
      <c r="BM559" s="21"/>
      <c r="BN559" s="196"/>
      <c r="BO559" s="24"/>
      <c r="BP559" s="21"/>
      <c r="BQ559" s="21"/>
      <c r="BR559" s="23"/>
      <c r="BS559" s="23"/>
      <c r="BT559" s="24"/>
      <c r="BU559" s="25"/>
    </row>
    <row r="560" spans="1:73" s="22" customFormat="1" ht="137.2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"/>
      <c r="O560" s="29"/>
      <c r="P560" s="29"/>
      <c r="Q560" s="29"/>
      <c r="R560" s="29"/>
      <c r="S560" s="29"/>
      <c r="T560" s="29"/>
      <c r="U560" s="29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186"/>
      <c r="BE560" s="188"/>
      <c r="BF560" s="189"/>
      <c r="BG560" s="21"/>
      <c r="BH560" s="21"/>
      <c r="BI560" s="21"/>
      <c r="BJ560" s="21"/>
      <c r="BK560" s="21"/>
      <c r="BL560" s="21"/>
      <c r="BM560" s="21"/>
      <c r="BN560" s="196"/>
      <c r="BO560" s="24"/>
      <c r="BP560" s="21"/>
      <c r="BQ560" s="21"/>
      <c r="BR560" s="23"/>
      <c r="BS560" s="23"/>
      <c r="BT560" s="24"/>
      <c r="BU560" s="25"/>
    </row>
    <row r="561" spans="1:75" s="22" customFormat="1" ht="137.2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20"/>
      <c r="O561" s="29"/>
      <c r="P561" s="29"/>
      <c r="Q561" s="29"/>
      <c r="R561" s="29"/>
      <c r="S561" s="29"/>
      <c r="T561" s="29"/>
      <c r="U561" s="29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186"/>
      <c r="BE561" s="188"/>
      <c r="BF561" s="189"/>
      <c r="BG561" s="21"/>
      <c r="BH561" s="21"/>
      <c r="BI561" s="21"/>
      <c r="BJ561" s="21"/>
      <c r="BK561" s="21"/>
      <c r="BL561" s="21"/>
      <c r="BM561" s="21"/>
      <c r="BN561" s="196"/>
      <c r="BO561" s="24"/>
      <c r="BP561" s="21"/>
      <c r="BQ561" s="21"/>
      <c r="BR561" s="23"/>
      <c r="BS561" s="23"/>
      <c r="BT561" s="24"/>
      <c r="BU561" s="25"/>
    </row>
    <row r="562" spans="1:75" s="22" customFormat="1" ht="137.2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20"/>
      <c r="O562" s="29"/>
      <c r="P562" s="29"/>
      <c r="Q562" s="29"/>
      <c r="R562" s="29"/>
      <c r="S562" s="29"/>
      <c r="T562" s="29"/>
      <c r="U562" s="29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186"/>
      <c r="BE562" s="188"/>
      <c r="BF562" s="189"/>
      <c r="BG562" s="21"/>
      <c r="BH562" s="21"/>
      <c r="BI562" s="21"/>
      <c r="BJ562" s="21"/>
      <c r="BK562" s="21"/>
      <c r="BL562" s="21"/>
      <c r="BM562" s="21"/>
      <c r="BN562" s="196"/>
      <c r="BO562" s="24"/>
      <c r="BP562" s="21"/>
      <c r="BQ562" s="21"/>
      <c r="BR562" s="23"/>
      <c r="BS562" s="23"/>
      <c r="BT562" s="24"/>
      <c r="BU562" s="25"/>
    </row>
    <row r="563" spans="1:75" s="22" customFormat="1" ht="291.7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20"/>
      <c r="M563" s="20"/>
      <c r="N563" s="20"/>
      <c r="O563" s="29"/>
      <c r="P563" s="29"/>
      <c r="Q563" s="29"/>
      <c r="R563" s="29"/>
      <c r="S563" s="29"/>
      <c r="T563" s="29"/>
      <c r="U563" s="29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0"/>
      <c r="BC563" s="21"/>
      <c r="BD563" s="201"/>
      <c r="BE563" s="29"/>
      <c r="BF563" s="20"/>
      <c r="BG563" s="23"/>
      <c r="BH563" s="21"/>
      <c r="BI563" s="21"/>
      <c r="BJ563" s="21"/>
      <c r="BK563" s="21"/>
      <c r="BL563" s="21"/>
      <c r="BM563" s="21"/>
      <c r="BN563" s="21"/>
      <c r="BO563" s="24"/>
      <c r="BP563" s="21"/>
      <c r="BQ563" s="21"/>
      <c r="BR563" s="23"/>
      <c r="BS563" s="23"/>
      <c r="BT563" s="24"/>
      <c r="BU563" s="25"/>
    </row>
    <row r="564" spans="1:75" s="22" customFormat="1" ht="291.7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20"/>
      <c r="M564" s="20"/>
      <c r="N564" s="20"/>
      <c r="O564" s="29"/>
      <c r="P564" s="29"/>
      <c r="Q564" s="29"/>
      <c r="R564" s="29"/>
      <c r="S564" s="29"/>
      <c r="T564" s="29"/>
      <c r="U564" s="29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0"/>
      <c r="BC564" s="21"/>
      <c r="BD564" s="201"/>
      <c r="BE564" s="182"/>
      <c r="BF564" s="20"/>
      <c r="BG564" s="23"/>
      <c r="BH564" s="21"/>
      <c r="BI564" s="21"/>
      <c r="BJ564" s="21"/>
      <c r="BK564" s="21"/>
      <c r="BL564" s="21"/>
      <c r="BM564" s="21"/>
      <c r="BN564" s="21"/>
      <c r="BO564" s="24"/>
      <c r="BP564" s="21"/>
      <c r="BQ564" s="21"/>
      <c r="BR564" s="23"/>
      <c r="BS564" s="23"/>
      <c r="BT564" s="24"/>
      <c r="BU564" s="25"/>
    </row>
    <row r="565" spans="1:75" s="22" customFormat="1" ht="197.2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20"/>
      <c r="M565" s="20"/>
      <c r="N565" s="20"/>
      <c r="O565" s="23"/>
      <c r="P565" s="23"/>
      <c r="Q565" s="23"/>
      <c r="R565" s="23"/>
      <c r="S565" s="23"/>
      <c r="T565" s="23"/>
      <c r="U565" s="20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01"/>
      <c r="BE565" s="20"/>
      <c r="BF565" s="20"/>
      <c r="BG565" s="21"/>
      <c r="BH565" s="21"/>
      <c r="BI565" s="21"/>
      <c r="BJ565" s="21"/>
      <c r="BK565" s="21"/>
      <c r="BL565" s="21"/>
      <c r="BM565" s="21"/>
      <c r="BN565" s="196"/>
      <c r="BO565" s="24"/>
      <c r="BP565" s="21"/>
      <c r="BQ565" s="21"/>
      <c r="BR565" s="23"/>
      <c r="BS565" s="23"/>
      <c r="BT565" s="24"/>
      <c r="BU565" s="25"/>
    </row>
    <row r="566" spans="1:75" s="22" customFormat="1" ht="197.2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20"/>
      <c r="M566" s="20"/>
      <c r="N566" s="20"/>
      <c r="O566" s="23"/>
      <c r="P566" s="23"/>
      <c r="Q566" s="23"/>
      <c r="R566" s="23"/>
      <c r="S566" s="23"/>
      <c r="T566" s="23"/>
      <c r="U566" s="20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184"/>
      <c r="BE566" s="189"/>
      <c r="BF566" s="189"/>
      <c r="BG566" s="21"/>
      <c r="BH566" s="21"/>
      <c r="BI566" s="21"/>
      <c r="BJ566" s="21"/>
      <c r="BK566" s="21"/>
      <c r="BL566" s="21"/>
      <c r="BM566" s="21"/>
      <c r="BN566" s="196"/>
      <c r="BO566" s="24"/>
      <c r="BP566" s="21"/>
      <c r="BQ566" s="21"/>
      <c r="BR566" s="23"/>
      <c r="BS566" s="23"/>
      <c r="BT566" s="24"/>
      <c r="BU566" s="25"/>
    </row>
    <row r="567" spans="1:75" s="22" customFormat="1" ht="279.7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20"/>
      <c r="M567" s="20"/>
      <c r="N567" s="20"/>
      <c r="O567" s="190"/>
      <c r="P567" s="190"/>
      <c r="Q567" s="190"/>
      <c r="R567" s="190"/>
      <c r="S567" s="190"/>
      <c r="T567" s="190"/>
      <c r="U567" s="190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01"/>
      <c r="BE567" s="63"/>
      <c r="BF567" s="63"/>
      <c r="BG567" s="21"/>
      <c r="BH567" s="21"/>
      <c r="BI567" s="21"/>
      <c r="BJ567" s="21"/>
      <c r="BK567" s="21"/>
      <c r="BL567" s="21"/>
      <c r="BM567" s="21"/>
      <c r="BN567" s="21"/>
      <c r="BO567" s="24"/>
      <c r="BP567" s="21"/>
      <c r="BQ567" s="21"/>
      <c r="BR567" s="23"/>
      <c r="BS567" s="23"/>
      <c r="BT567" s="24"/>
      <c r="BU567" s="25"/>
    </row>
    <row r="568" spans="1:75" s="22" customFormat="1" ht="171.7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20"/>
      <c r="M568" s="20"/>
      <c r="N568" s="20"/>
      <c r="O568" s="23"/>
      <c r="P568" s="23"/>
      <c r="Q568" s="23"/>
      <c r="R568" s="23"/>
      <c r="S568" s="23"/>
      <c r="T568" s="23"/>
      <c r="U568" s="23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01"/>
      <c r="BE568" s="23"/>
      <c r="BF568" s="23"/>
      <c r="BG568" s="21"/>
      <c r="BH568" s="21"/>
      <c r="BI568" s="21"/>
      <c r="BJ568" s="21"/>
      <c r="BK568" s="21"/>
      <c r="BL568" s="21"/>
      <c r="BM568" s="21"/>
      <c r="BN568" s="21"/>
      <c r="BO568" s="24"/>
      <c r="BP568" s="21"/>
      <c r="BQ568" s="21"/>
      <c r="BR568" s="23"/>
      <c r="BS568" s="23"/>
      <c r="BT568" s="24"/>
      <c r="BU568" s="25"/>
    </row>
    <row r="569" spans="1:75" s="22" customFormat="1" ht="129.7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20"/>
      <c r="M569" s="20"/>
      <c r="N569" s="20"/>
      <c r="O569" s="23"/>
      <c r="P569" s="23"/>
      <c r="Q569" s="23"/>
      <c r="R569" s="23"/>
      <c r="S569" s="23"/>
      <c r="T569" s="23"/>
      <c r="U569" s="23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191"/>
      <c r="BE569" s="29"/>
      <c r="BF569" s="29"/>
      <c r="BG569" s="21"/>
      <c r="BH569" s="21"/>
      <c r="BI569" s="21"/>
      <c r="BJ569" s="21"/>
      <c r="BK569" s="21"/>
      <c r="BL569" s="21"/>
      <c r="BM569" s="21"/>
      <c r="BN569" s="196"/>
      <c r="BO569" s="24"/>
      <c r="BP569" s="21"/>
      <c r="BQ569" s="21"/>
      <c r="BR569" s="23"/>
      <c r="BS569" s="23"/>
      <c r="BT569" s="24"/>
      <c r="BU569" s="25"/>
    </row>
    <row r="570" spans="1:75" s="22" customFormat="1" ht="187.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20"/>
      <c r="M570" s="20"/>
      <c r="N570" s="29"/>
      <c r="O570" s="29"/>
      <c r="P570" s="29"/>
      <c r="Q570" s="29"/>
      <c r="R570" s="29"/>
      <c r="S570" s="29"/>
      <c r="T570" s="29"/>
      <c r="U570" s="29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01"/>
      <c r="BE570" s="23"/>
      <c r="BF570" s="23"/>
      <c r="BG570" s="21"/>
      <c r="BH570" s="21"/>
      <c r="BI570" s="21"/>
      <c r="BJ570" s="21"/>
      <c r="BK570" s="21"/>
      <c r="BL570" s="21"/>
      <c r="BM570" s="23"/>
      <c r="BN570" s="21"/>
      <c r="BO570" s="24"/>
      <c r="BP570" s="21"/>
      <c r="BQ570" s="21"/>
      <c r="BR570" s="21"/>
      <c r="BS570" s="21"/>
      <c r="BT570" s="23"/>
      <c r="BU570" s="24"/>
      <c r="BV570" s="25"/>
      <c r="BW570" s="30"/>
    </row>
    <row r="571" spans="1:75" s="22" customFormat="1" ht="187.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20"/>
      <c r="M571" s="20"/>
      <c r="N571" s="201"/>
      <c r="O571" s="28"/>
      <c r="P571" s="18"/>
      <c r="Q571" s="28"/>
      <c r="R571" s="28"/>
      <c r="S571" s="28"/>
      <c r="T571" s="28"/>
      <c r="U571" s="28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3"/>
      <c r="BN571" s="21"/>
      <c r="BO571" s="24"/>
      <c r="BP571" s="25"/>
      <c r="BQ571" s="21"/>
      <c r="BR571" s="21"/>
      <c r="BS571" s="21"/>
      <c r="BT571" s="23"/>
      <c r="BU571" s="24"/>
      <c r="BV571" s="25"/>
      <c r="BW571" s="30"/>
    </row>
    <row r="572" spans="1:75" s="22" customFormat="1" ht="409.6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20"/>
      <c r="M572" s="20"/>
      <c r="N572" s="20"/>
      <c r="O572" s="23"/>
      <c r="P572" s="23"/>
      <c r="Q572" s="23"/>
      <c r="R572" s="23"/>
      <c r="S572" s="23"/>
      <c r="T572" s="23"/>
      <c r="U572" s="23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3"/>
      <c r="AV572" s="21"/>
      <c r="AW572" s="23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3"/>
      <c r="BN572" s="21"/>
      <c r="BO572" s="24"/>
      <c r="BP572" s="25"/>
      <c r="BQ572" s="21"/>
      <c r="BR572" s="21"/>
      <c r="BS572" s="21"/>
      <c r="BT572" s="23"/>
      <c r="BU572" s="24"/>
      <c r="BV572" s="25"/>
      <c r="BW572" s="30"/>
    </row>
    <row r="573" spans="1:75" s="22" customFormat="1" ht="409.5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20"/>
      <c r="M573" s="20"/>
      <c r="N573" s="20"/>
      <c r="O573" s="23"/>
      <c r="P573" s="23"/>
      <c r="Q573" s="23"/>
      <c r="R573" s="23"/>
      <c r="S573" s="23"/>
      <c r="T573" s="23"/>
      <c r="U573" s="23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01"/>
      <c r="BE573" s="23"/>
      <c r="BF573" s="23"/>
      <c r="BG573" s="21"/>
      <c r="BH573" s="21"/>
      <c r="BI573" s="21"/>
      <c r="BJ573" s="21"/>
      <c r="BK573" s="21"/>
      <c r="BL573" s="21"/>
      <c r="BM573" s="23"/>
      <c r="BN573" s="21"/>
      <c r="BO573" s="24"/>
      <c r="BP573" s="25"/>
      <c r="BQ573" s="21"/>
      <c r="BR573" s="21"/>
      <c r="BS573" s="21"/>
      <c r="BT573" s="23"/>
      <c r="BU573" s="24"/>
      <c r="BV573" s="25"/>
      <c r="BW573" s="30"/>
    </row>
    <row r="574" spans="1:75" s="22" customFormat="1" ht="194.2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20"/>
      <c r="M574" s="20"/>
      <c r="N574" s="201"/>
      <c r="O574" s="28"/>
      <c r="P574" s="18"/>
      <c r="Q574" s="28"/>
      <c r="R574" s="28"/>
      <c r="S574" s="28"/>
      <c r="T574" s="28"/>
      <c r="U574" s="28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1"/>
      <c r="BM574" s="23"/>
      <c r="BN574" s="21"/>
      <c r="BO574" s="24"/>
      <c r="BP574" s="25"/>
      <c r="BQ574" s="36"/>
      <c r="BR574" s="36"/>
      <c r="BS574" s="36"/>
      <c r="BT574" s="40"/>
      <c r="BU574" s="26"/>
      <c r="BV574" s="36"/>
      <c r="BW574" s="30"/>
    </row>
    <row r="575" spans="1:75" s="22" customFormat="1" ht="219.7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1"/>
      <c r="BO575" s="24"/>
      <c r="BP575" s="25"/>
      <c r="BQ575" s="36"/>
      <c r="BR575" s="36"/>
      <c r="BS575" s="36"/>
      <c r="BT575" s="40"/>
      <c r="BU575" s="26"/>
      <c r="BV575" s="36"/>
      <c r="BW575" s="30"/>
    </row>
    <row r="576" spans="1:75" s="22" customFormat="1" ht="198.75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18"/>
      <c r="M576" s="20"/>
      <c r="N576" s="21"/>
      <c r="O576" s="182"/>
      <c r="P576" s="182"/>
      <c r="Q576" s="182"/>
      <c r="R576" s="182"/>
      <c r="S576" s="182"/>
      <c r="T576" s="182"/>
      <c r="U576" s="182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3"/>
      <c r="BN576" s="21"/>
      <c r="BO576" s="24"/>
      <c r="BP576" s="25"/>
      <c r="BQ576" s="21"/>
      <c r="BR576" s="21"/>
      <c r="BS576" s="21"/>
      <c r="BT576" s="23"/>
      <c r="BU576" s="24"/>
      <c r="BV576" s="25"/>
      <c r="BW576" s="30"/>
    </row>
    <row r="577" spans="1:75" s="22" customFormat="1" ht="198.75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18"/>
      <c r="M577" s="20"/>
      <c r="N577" s="21"/>
      <c r="O577" s="23"/>
      <c r="P577" s="23"/>
      <c r="Q577" s="23"/>
      <c r="R577" s="23"/>
      <c r="S577" s="23"/>
      <c r="T577" s="23"/>
      <c r="U577" s="23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3"/>
      <c r="BN577" s="21"/>
      <c r="BO577" s="24"/>
      <c r="BP577" s="25"/>
      <c r="BQ577" s="21"/>
      <c r="BR577" s="21"/>
      <c r="BS577" s="21"/>
      <c r="BT577" s="23"/>
      <c r="BU577" s="24"/>
      <c r="BV577" s="25"/>
      <c r="BW577" s="30"/>
    </row>
    <row r="578" spans="1:75" s="22" customFormat="1" ht="198.75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18"/>
      <c r="M578" s="20"/>
      <c r="N578" s="21"/>
      <c r="O578" s="28"/>
      <c r="P578" s="18"/>
      <c r="Q578" s="28"/>
      <c r="R578" s="28"/>
      <c r="S578" s="28"/>
      <c r="T578" s="28"/>
      <c r="U578" s="28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1"/>
      <c r="BM578" s="23"/>
      <c r="BN578" s="21"/>
      <c r="BO578" s="24"/>
      <c r="BP578" s="25"/>
      <c r="BQ578" s="21"/>
      <c r="BR578" s="21"/>
      <c r="BS578" s="21"/>
      <c r="BT578" s="23"/>
      <c r="BU578" s="24"/>
      <c r="BV578" s="25"/>
      <c r="BW578" s="30"/>
    </row>
    <row r="579" spans="1:75" s="22" customFormat="1" ht="146.25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18"/>
      <c r="M579" s="20"/>
      <c r="N579" s="21"/>
      <c r="O579" s="28"/>
      <c r="P579" s="18"/>
      <c r="Q579" s="28"/>
      <c r="R579" s="28"/>
      <c r="S579" s="28"/>
      <c r="T579" s="28"/>
      <c r="U579" s="28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3"/>
      <c r="BN579" s="21"/>
      <c r="BO579" s="24"/>
      <c r="BP579" s="25"/>
      <c r="BQ579" s="21"/>
      <c r="BR579" s="21"/>
      <c r="BS579" s="21"/>
      <c r="BT579" s="23"/>
      <c r="BU579" s="24"/>
      <c r="BV579" s="25"/>
      <c r="BW579" s="30"/>
    </row>
    <row r="580" spans="1:75" s="22" customFormat="1" ht="227.25" customHeight="1" x14ac:dyDescent="0.25">
      <c r="A580" s="17"/>
      <c r="B580" s="18"/>
      <c r="C580" s="18"/>
      <c r="D580" s="19"/>
      <c r="E580" s="19"/>
      <c r="F580" s="20"/>
      <c r="G580" s="18"/>
      <c r="H580" s="18"/>
      <c r="I580" s="18"/>
      <c r="J580" s="18"/>
      <c r="K580" s="18"/>
      <c r="L580" s="18"/>
      <c r="M580" s="20"/>
      <c r="N580" s="21"/>
      <c r="O580" s="28"/>
      <c r="P580" s="18"/>
      <c r="Q580" s="28"/>
      <c r="R580" s="28"/>
      <c r="S580" s="28"/>
      <c r="T580" s="28"/>
      <c r="U580" s="28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1"/>
      <c r="BH580" s="21"/>
      <c r="BI580" s="21"/>
      <c r="BJ580" s="21"/>
      <c r="BK580" s="21"/>
      <c r="BL580" s="21"/>
      <c r="BM580" s="23"/>
      <c r="BN580" s="21"/>
      <c r="BO580" s="24"/>
      <c r="BP580" s="25"/>
      <c r="BQ580" s="21"/>
      <c r="BR580" s="21"/>
      <c r="BS580" s="21"/>
      <c r="BT580" s="23"/>
      <c r="BU580" s="24"/>
      <c r="BV580" s="25"/>
      <c r="BW580" s="30"/>
    </row>
    <row r="581" spans="1:75" s="22" customFormat="1" ht="154.5" customHeight="1" x14ac:dyDescent="0.25">
      <c r="A581" s="17"/>
      <c r="B581" s="18"/>
      <c r="C581" s="18"/>
      <c r="D581" s="19"/>
      <c r="E581" s="19"/>
      <c r="F581" s="20"/>
      <c r="G581" s="18"/>
      <c r="H581" s="18"/>
      <c r="I581" s="18"/>
      <c r="J581" s="18"/>
      <c r="K581" s="18"/>
      <c r="L581" s="18"/>
      <c r="M581" s="20"/>
      <c r="N581" s="21"/>
      <c r="O581" s="28"/>
      <c r="P581" s="28"/>
      <c r="Q581" s="28"/>
      <c r="R581" s="28"/>
      <c r="S581" s="28"/>
      <c r="T581" s="28"/>
      <c r="U581" s="28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3"/>
      <c r="BN581" s="21"/>
      <c r="BO581" s="24"/>
      <c r="BP581" s="25"/>
      <c r="BQ581" s="21"/>
      <c r="BR581" s="21"/>
      <c r="BS581" s="21"/>
      <c r="BT581" s="23"/>
      <c r="BU581" s="24"/>
      <c r="BV581" s="25"/>
      <c r="BW581" s="30"/>
    </row>
    <row r="582" spans="1:75" s="22" customFormat="1" ht="154.5" customHeight="1" x14ac:dyDescent="0.25">
      <c r="A582" s="17"/>
      <c r="B582" s="18"/>
      <c r="C582" s="18"/>
      <c r="D582" s="19"/>
      <c r="E582" s="19"/>
      <c r="F582" s="20"/>
      <c r="G582" s="18"/>
      <c r="H582" s="18"/>
      <c r="I582" s="18"/>
      <c r="J582" s="18"/>
      <c r="K582" s="18"/>
      <c r="L582" s="18"/>
      <c r="M582" s="20"/>
      <c r="N582" s="21"/>
      <c r="O582" s="28"/>
      <c r="P582" s="18"/>
      <c r="Q582" s="28"/>
      <c r="R582" s="28"/>
      <c r="S582" s="28"/>
      <c r="T582" s="28"/>
      <c r="U582" s="28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3"/>
      <c r="BN582" s="21"/>
      <c r="BO582" s="24"/>
      <c r="BP582" s="25"/>
      <c r="BQ582" s="36"/>
      <c r="BR582" s="36"/>
      <c r="BS582" s="36"/>
      <c r="BT582" s="40"/>
      <c r="BU582" s="26"/>
      <c r="BV582" s="36"/>
      <c r="BW582" s="30"/>
    </row>
    <row r="583" spans="1:75" s="22" customFormat="1" ht="182.25" customHeight="1" x14ac:dyDescent="0.25">
      <c r="A583" s="17"/>
      <c r="B583" s="18"/>
      <c r="C583" s="18"/>
      <c r="D583" s="19"/>
      <c r="E583" s="19"/>
      <c r="F583" s="20"/>
      <c r="G583" s="18"/>
      <c r="H583" s="18"/>
      <c r="I583" s="18"/>
      <c r="J583" s="18"/>
      <c r="K583" s="18"/>
      <c r="L583" s="18"/>
      <c r="M583" s="20"/>
      <c r="N583" s="21"/>
      <c r="O583" s="23"/>
      <c r="P583" s="23"/>
      <c r="Q583" s="23"/>
      <c r="R583" s="23"/>
      <c r="S583" s="23"/>
      <c r="T583" s="23"/>
      <c r="U583" s="23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1"/>
      <c r="BK583" s="21"/>
      <c r="BL583" s="23"/>
      <c r="BM583" s="21"/>
      <c r="BN583" s="21"/>
      <c r="BO583" s="24"/>
      <c r="BP583" s="25"/>
      <c r="BQ583" s="36"/>
      <c r="BR583" s="36"/>
      <c r="BS583" s="36"/>
      <c r="BT583" s="40"/>
      <c r="BU583" s="26"/>
      <c r="BV583" s="36"/>
      <c r="BW583" s="30"/>
    </row>
    <row r="584" spans="1:75" s="22" customFormat="1" ht="182.25" customHeight="1" x14ac:dyDescent="0.25">
      <c r="A584" s="17"/>
      <c r="B584" s="18"/>
      <c r="C584" s="18"/>
      <c r="D584" s="19"/>
      <c r="E584" s="19"/>
      <c r="F584" s="20"/>
      <c r="G584" s="18"/>
      <c r="H584" s="18"/>
      <c r="I584" s="18"/>
      <c r="J584" s="18"/>
      <c r="K584" s="18"/>
      <c r="L584" s="18"/>
      <c r="M584" s="20"/>
      <c r="N584" s="21"/>
      <c r="O584" s="23"/>
      <c r="P584" s="23"/>
      <c r="Q584" s="23"/>
      <c r="R584" s="23"/>
      <c r="S584" s="23"/>
      <c r="T584" s="23"/>
      <c r="U584" s="28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1"/>
      <c r="BL584" s="21"/>
      <c r="BM584" s="21"/>
      <c r="BN584" s="21"/>
      <c r="BO584" s="24"/>
      <c r="BP584" s="25"/>
      <c r="BQ584" s="36"/>
      <c r="BR584" s="36"/>
      <c r="BS584" s="36"/>
      <c r="BT584" s="40"/>
      <c r="BU584" s="26"/>
      <c r="BV584" s="36"/>
      <c r="BW584" s="30"/>
    </row>
    <row r="585" spans="1:75" s="22" customFormat="1" ht="312" customHeight="1" x14ac:dyDescent="0.25">
      <c r="A585" s="17"/>
      <c r="B585" s="18"/>
      <c r="C585" s="18"/>
      <c r="D585" s="19"/>
      <c r="E585" s="19"/>
      <c r="F585" s="20"/>
      <c r="G585" s="18"/>
      <c r="H585" s="18"/>
      <c r="I585" s="18"/>
      <c r="J585" s="18"/>
      <c r="K585" s="18"/>
      <c r="L585" s="18"/>
      <c r="M585" s="20"/>
      <c r="N585" s="21"/>
      <c r="O585" s="28"/>
      <c r="P585" s="28"/>
      <c r="Q585" s="28"/>
      <c r="R585" s="28"/>
      <c r="S585" s="28"/>
      <c r="T585" s="28"/>
      <c r="U585" s="28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181"/>
      <c r="BE585" s="21"/>
      <c r="BF585" s="21"/>
      <c r="BG585" s="23"/>
      <c r="BH585" s="21"/>
      <c r="BI585" s="21"/>
      <c r="BJ585" s="21"/>
      <c r="BK585" s="21"/>
      <c r="BL585" s="23"/>
      <c r="BM585" s="21"/>
      <c r="BN585" s="21"/>
      <c r="BO585" s="24"/>
      <c r="BP585" s="25"/>
      <c r="BQ585" s="26"/>
    </row>
    <row r="586" spans="1:75" s="22" customFormat="1" ht="174.75" customHeight="1" x14ac:dyDescent="0.25">
      <c r="A586" s="17"/>
      <c r="B586" s="18"/>
      <c r="C586" s="18"/>
      <c r="D586" s="19"/>
      <c r="E586" s="19"/>
      <c r="F586" s="20"/>
      <c r="G586" s="18"/>
      <c r="H586" s="18"/>
      <c r="I586" s="18"/>
      <c r="J586" s="18"/>
      <c r="K586" s="18"/>
      <c r="L586" s="18"/>
      <c r="M586" s="20"/>
      <c r="N586" s="21"/>
      <c r="O586" s="28"/>
      <c r="P586" s="18"/>
      <c r="Q586" s="28"/>
      <c r="R586" s="28"/>
      <c r="S586" s="28"/>
      <c r="T586" s="28"/>
      <c r="U586" s="28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3"/>
      <c r="BH586" s="21"/>
      <c r="BI586" s="21"/>
      <c r="BJ586" s="21"/>
      <c r="BK586" s="21"/>
      <c r="BL586" s="23"/>
      <c r="BM586" s="21"/>
      <c r="BN586" s="21"/>
      <c r="BO586" s="24"/>
      <c r="BP586" s="25"/>
      <c r="BQ586" s="26"/>
    </row>
    <row r="587" spans="1:75" s="22" customFormat="1" ht="167.25" customHeight="1" x14ac:dyDescent="0.25">
      <c r="A587" s="17"/>
      <c r="B587" s="18"/>
      <c r="C587" s="18"/>
      <c r="D587" s="19"/>
      <c r="E587" s="19"/>
      <c r="F587" s="20"/>
      <c r="G587" s="18"/>
      <c r="H587" s="18"/>
      <c r="I587" s="18"/>
      <c r="J587" s="18"/>
      <c r="K587" s="18"/>
      <c r="L587" s="18"/>
      <c r="M587" s="20"/>
      <c r="N587" s="21"/>
      <c r="O587" s="23"/>
      <c r="P587" s="23"/>
      <c r="Q587" s="23"/>
      <c r="R587" s="23"/>
      <c r="S587" s="23"/>
      <c r="T587" s="23"/>
      <c r="U587" s="23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181"/>
      <c r="BE587" s="21"/>
      <c r="BF587" s="21"/>
      <c r="BG587" s="23"/>
      <c r="BH587" s="21"/>
      <c r="BI587" s="21"/>
      <c r="BJ587" s="21"/>
      <c r="BK587" s="21"/>
      <c r="BL587" s="23"/>
      <c r="BM587" s="21"/>
      <c r="BN587" s="21"/>
      <c r="BO587" s="24"/>
      <c r="BP587" s="25"/>
      <c r="BQ587" s="26"/>
    </row>
    <row r="588" spans="1:75" s="22" customFormat="1" ht="167.25" customHeight="1" x14ac:dyDescent="0.25">
      <c r="A588" s="17"/>
      <c r="B588" s="18"/>
      <c r="C588" s="18"/>
      <c r="D588" s="19"/>
      <c r="E588" s="19"/>
      <c r="F588" s="20"/>
      <c r="G588" s="18"/>
      <c r="H588" s="18"/>
      <c r="I588" s="18"/>
      <c r="J588" s="18"/>
      <c r="K588" s="18"/>
      <c r="L588" s="18"/>
      <c r="M588" s="20"/>
      <c r="N588" s="21"/>
      <c r="O588" s="23"/>
      <c r="P588" s="23"/>
      <c r="Q588" s="23"/>
      <c r="R588" s="23"/>
      <c r="S588" s="23"/>
      <c r="T588" s="23"/>
      <c r="U588" s="23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3"/>
      <c r="BH588" s="21"/>
      <c r="BI588" s="21"/>
      <c r="BJ588" s="21"/>
      <c r="BK588" s="21"/>
      <c r="BL588" s="23"/>
      <c r="BM588" s="21"/>
      <c r="BN588" s="21"/>
      <c r="BO588" s="24"/>
      <c r="BP588" s="25"/>
      <c r="BQ588" s="26"/>
    </row>
    <row r="589" spans="1:75" s="22" customFormat="1" ht="167.25" customHeight="1" x14ac:dyDescent="0.25">
      <c r="A589" s="17"/>
      <c r="B589" s="18"/>
      <c r="C589" s="18"/>
      <c r="D589" s="19"/>
      <c r="E589" s="19"/>
      <c r="F589" s="20"/>
      <c r="G589" s="18"/>
      <c r="H589" s="18"/>
      <c r="I589" s="18"/>
      <c r="J589" s="18"/>
      <c r="K589" s="18"/>
      <c r="L589" s="18"/>
      <c r="M589" s="20"/>
      <c r="N589" s="21"/>
      <c r="O589" s="23"/>
      <c r="P589" s="23"/>
      <c r="Q589" s="28"/>
      <c r="R589" s="28"/>
      <c r="S589" s="28"/>
      <c r="T589" s="28"/>
      <c r="U589" s="28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3"/>
      <c r="BH589" s="21"/>
      <c r="BI589" s="21"/>
      <c r="BJ589" s="21"/>
      <c r="BK589" s="21"/>
      <c r="BL589" s="23"/>
      <c r="BM589" s="21"/>
      <c r="BN589" s="21"/>
      <c r="BO589" s="24"/>
      <c r="BP589" s="25"/>
      <c r="BQ589" s="26"/>
    </row>
    <row r="590" spans="1:75" s="22" customFormat="1" ht="372" customHeight="1" x14ac:dyDescent="0.25">
      <c r="A590" s="17"/>
      <c r="B590" s="18"/>
      <c r="C590" s="18"/>
      <c r="D590" s="19"/>
      <c r="E590" s="19"/>
      <c r="F590" s="20"/>
      <c r="G590" s="18"/>
      <c r="H590" s="18"/>
      <c r="I590" s="18"/>
      <c r="J590" s="18"/>
      <c r="K590" s="18"/>
      <c r="L590" s="18"/>
      <c r="M590" s="20"/>
      <c r="N590" s="21"/>
      <c r="O590" s="18"/>
      <c r="P590" s="18"/>
      <c r="Q590" s="18"/>
      <c r="R590" s="18"/>
      <c r="S590" s="18"/>
      <c r="T590" s="18"/>
      <c r="U590" s="18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  <c r="BJ590" s="21"/>
      <c r="BK590" s="21"/>
      <c r="BL590" s="21"/>
      <c r="BM590" s="21"/>
      <c r="BN590" s="21"/>
      <c r="BO590" s="24"/>
      <c r="BP590" s="21"/>
      <c r="BQ590" s="21"/>
      <c r="BR590" s="21"/>
      <c r="BS590" s="21"/>
    </row>
    <row r="591" spans="1:75" s="22" customFormat="1" ht="257.25" customHeight="1" x14ac:dyDescent="0.25">
      <c r="A591" s="17"/>
      <c r="B591" s="18"/>
      <c r="C591" s="18"/>
      <c r="D591" s="19"/>
      <c r="E591" s="19"/>
      <c r="F591" s="20"/>
      <c r="G591" s="18"/>
      <c r="H591" s="18"/>
      <c r="I591" s="18"/>
      <c r="J591" s="18"/>
      <c r="K591" s="18"/>
      <c r="L591" s="18"/>
      <c r="M591" s="20"/>
      <c r="N591" s="21"/>
      <c r="O591" s="18"/>
      <c r="P591" s="18"/>
      <c r="Q591" s="27"/>
      <c r="R591" s="27"/>
      <c r="S591" s="27"/>
      <c r="T591" s="27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1"/>
      <c r="BK591" s="21"/>
      <c r="BL591" s="21"/>
      <c r="BM591" s="21"/>
      <c r="BN591" s="21"/>
      <c r="BO591" s="24"/>
      <c r="BP591" s="21"/>
      <c r="BQ591" s="21"/>
      <c r="BR591" s="21"/>
      <c r="BS591" s="21"/>
    </row>
    <row r="592" spans="1:75" s="22" customFormat="1" ht="254.25" customHeight="1" x14ac:dyDescent="0.25">
      <c r="A592" s="17"/>
      <c r="B592" s="18"/>
      <c r="C592" s="18"/>
      <c r="D592" s="19"/>
      <c r="E592" s="19"/>
      <c r="F592" s="20"/>
      <c r="G592" s="18"/>
      <c r="H592" s="18"/>
      <c r="I592" s="18"/>
      <c r="J592" s="18"/>
      <c r="K592" s="18"/>
      <c r="L592" s="18"/>
      <c r="M592" s="20"/>
      <c r="N592" s="21"/>
      <c r="O592" s="18"/>
      <c r="P592" s="18"/>
      <c r="Q592" s="27"/>
      <c r="R592" s="27"/>
      <c r="S592" s="27"/>
      <c r="T592" s="27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1"/>
      <c r="BM592" s="21"/>
      <c r="BN592" s="21"/>
      <c r="BO592" s="24"/>
      <c r="BP592" s="21"/>
      <c r="BQ592" s="21"/>
      <c r="BR592" s="21"/>
      <c r="BS592" s="21"/>
    </row>
    <row r="593" spans="1:73" s="22" customFormat="1" ht="319.5" customHeight="1" x14ac:dyDescent="0.25">
      <c r="A593" s="17"/>
      <c r="B593" s="18"/>
      <c r="C593" s="18"/>
      <c r="D593" s="19"/>
      <c r="E593" s="19"/>
      <c r="F593" s="20"/>
      <c r="G593" s="18"/>
      <c r="H593" s="18"/>
      <c r="I593" s="18"/>
      <c r="J593" s="18"/>
      <c r="K593" s="18"/>
      <c r="L593" s="18"/>
      <c r="M593" s="20"/>
      <c r="N593" s="21"/>
      <c r="O593" s="23"/>
      <c r="P593" s="23"/>
      <c r="Q593" s="23"/>
      <c r="R593" s="23"/>
      <c r="S593" s="23"/>
      <c r="T593" s="23"/>
      <c r="U593" s="28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1"/>
      <c r="BM593" s="21"/>
      <c r="BN593" s="21"/>
      <c r="BO593" s="24"/>
      <c r="BP593" s="21"/>
      <c r="BQ593" s="21"/>
      <c r="BR593" s="21"/>
      <c r="BS593" s="21"/>
    </row>
    <row r="594" spans="1:73" s="22" customFormat="1" ht="409.6" customHeight="1" x14ac:dyDescent="0.25">
      <c r="A594" s="17"/>
      <c r="B594" s="18"/>
      <c r="C594" s="18"/>
      <c r="D594" s="19"/>
      <c r="E594" s="19"/>
      <c r="F594" s="20"/>
      <c r="G594" s="18"/>
      <c r="H594" s="18"/>
      <c r="I594" s="18"/>
      <c r="J594" s="18"/>
      <c r="K594" s="18"/>
      <c r="L594" s="18"/>
      <c r="M594" s="18"/>
      <c r="N594" s="18"/>
      <c r="O594" s="28"/>
      <c r="P594" s="18"/>
      <c r="Q594" s="28"/>
      <c r="R594" s="28"/>
      <c r="S594" s="28"/>
      <c r="T594" s="28"/>
      <c r="U594" s="28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1"/>
      <c r="BO594" s="24"/>
      <c r="BP594" s="21"/>
      <c r="BQ594" s="21"/>
      <c r="BR594" s="21"/>
      <c r="BS594" s="21"/>
    </row>
    <row r="595" spans="1:73" s="22" customFormat="1" ht="141.75" customHeight="1" x14ac:dyDescent="0.25">
      <c r="A595" s="17"/>
      <c r="B595" s="18"/>
      <c r="C595" s="18"/>
      <c r="D595" s="19"/>
      <c r="E595" s="19"/>
      <c r="F595" s="20"/>
      <c r="G595" s="18"/>
      <c r="H595" s="18"/>
      <c r="I595" s="18"/>
      <c r="J595" s="18"/>
      <c r="K595" s="18"/>
      <c r="L595" s="18"/>
      <c r="M595" s="20"/>
      <c r="N595" s="21"/>
      <c r="O595" s="23"/>
      <c r="P595" s="23"/>
      <c r="Q595" s="23"/>
      <c r="R595" s="23"/>
      <c r="S595" s="23"/>
      <c r="T595" s="23"/>
      <c r="U595" s="28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1"/>
      <c r="BL595" s="21"/>
      <c r="BM595" s="21"/>
      <c r="BN595" s="21"/>
      <c r="BO595" s="24"/>
      <c r="BP595" s="21"/>
      <c r="BQ595" s="21"/>
      <c r="BR595" s="21"/>
      <c r="BS595" s="21"/>
    </row>
    <row r="596" spans="1:73" s="22" customFormat="1" ht="141.75" customHeight="1" x14ac:dyDescent="0.25">
      <c r="A596" s="17"/>
      <c r="B596" s="18"/>
      <c r="C596" s="18"/>
      <c r="D596" s="19"/>
      <c r="E596" s="19"/>
      <c r="F596" s="20"/>
      <c r="G596" s="18"/>
      <c r="H596" s="18"/>
      <c r="I596" s="18"/>
      <c r="J596" s="18"/>
      <c r="K596" s="18"/>
      <c r="L596" s="18"/>
      <c r="M596" s="20"/>
      <c r="N596" s="18"/>
      <c r="O596" s="23"/>
      <c r="P596" s="23"/>
      <c r="Q596" s="23"/>
      <c r="R596" s="23"/>
      <c r="S596" s="23"/>
      <c r="T596" s="23"/>
      <c r="U596" s="23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1"/>
      <c r="BO596" s="24"/>
      <c r="BP596" s="21"/>
      <c r="BQ596" s="21"/>
      <c r="BR596" s="21"/>
      <c r="BS596" s="21"/>
    </row>
    <row r="597" spans="1:73" s="22" customFormat="1" ht="292.5" customHeight="1" x14ac:dyDescent="0.45">
      <c r="A597" s="17"/>
      <c r="B597" s="18"/>
      <c r="C597" s="176"/>
      <c r="D597" s="19"/>
      <c r="E597" s="19"/>
      <c r="F597" s="20"/>
      <c r="G597" s="18"/>
      <c r="H597" s="18"/>
      <c r="I597" s="18"/>
      <c r="J597" s="18"/>
      <c r="K597" s="18"/>
      <c r="L597" s="18"/>
      <c r="M597" s="20"/>
      <c r="N597" s="21"/>
      <c r="O597" s="27"/>
      <c r="P597" s="18"/>
      <c r="Q597" s="27"/>
      <c r="R597" s="27"/>
      <c r="S597" s="27"/>
      <c r="T597" s="27"/>
      <c r="U597" s="27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1"/>
      <c r="BO597" s="24"/>
      <c r="BP597" s="21"/>
      <c r="BQ597" s="21"/>
      <c r="BR597" s="21"/>
      <c r="BS597" s="24"/>
      <c r="BT597" s="25"/>
      <c r="BU597" s="26"/>
    </row>
    <row r="598" spans="1:73" s="22" customFormat="1" ht="177" customHeight="1" x14ac:dyDescent="0.45">
      <c r="A598" s="17"/>
      <c r="B598" s="18"/>
      <c r="C598" s="176"/>
      <c r="D598" s="19"/>
      <c r="E598" s="19"/>
      <c r="F598" s="20"/>
      <c r="G598" s="18"/>
      <c r="H598" s="18"/>
      <c r="I598" s="18"/>
      <c r="J598" s="18"/>
      <c r="K598" s="18"/>
      <c r="L598" s="18"/>
      <c r="M598" s="20"/>
      <c r="N598" s="21"/>
      <c r="O598" s="18"/>
      <c r="P598" s="18"/>
      <c r="Q598" s="27"/>
      <c r="R598" s="27"/>
      <c r="S598" s="27"/>
      <c r="T598" s="27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1"/>
      <c r="BO598" s="21"/>
      <c r="BP598" s="21"/>
      <c r="BQ598" s="21"/>
      <c r="BR598" s="21"/>
      <c r="BS598" s="24"/>
      <c r="BT598" s="25"/>
      <c r="BU598" s="26"/>
    </row>
  </sheetData>
  <autoFilter ref="A2:BW66"/>
  <mergeCells count="5">
    <mergeCell ref="M65:M66"/>
    <mergeCell ref="M314:M315"/>
    <mergeCell ref="J3:J7"/>
    <mergeCell ref="A8:N8"/>
    <mergeCell ref="A1:BT1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2018-09-27T08:14:27Z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